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70" windowWidth="10395" windowHeight="894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'Свод'!$A$1:$BD$24</definedName>
  </definedNames>
  <calcPr fullCalcOnLoad="1"/>
</workbook>
</file>

<file path=xl/sharedStrings.xml><?xml version="1.0" encoding="utf-8"?>
<sst xmlns="http://schemas.openxmlformats.org/spreadsheetml/2006/main" count="90" uniqueCount="49">
  <si>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</si>
  <si>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</si>
  <si>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</si>
  <si>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</si>
  <si>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</si>
  <si>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</si>
  <si>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</si>
  <si>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</si>
  <si>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</si>
  <si>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</si>
  <si>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</si>
  <si>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</si>
  <si>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</si>
  <si>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</si>
  <si>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</si>
  <si>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</si>
  <si>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</si>
  <si>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</si>
  <si>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</si>
  <si>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</si>
  <si>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</si>
  <si>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</si>
  <si>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</si>
  <si>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</si>
  <si>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</si>
  <si>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</si>
  <si>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</si>
  <si>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</si>
  <si>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</si>
  <si>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подготовка почвы под озимые, га</t>
  </si>
  <si>
    <t>скошено однолетних трав, га</t>
  </si>
  <si>
    <t>% вып</t>
  </si>
  <si>
    <t>в т.ч.</t>
  </si>
  <si>
    <t>Рожь</t>
  </si>
  <si>
    <t>пшеница</t>
  </si>
  <si>
    <t>Озимая пшеница</t>
  </si>
  <si>
    <t>Ячмень</t>
  </si>
  <si>
    <t>Овес</t>
  </si>
  <si>
    <t>Горох</t>
  </si>
  <si>
    <t>третикалий</t>
  </si>
  <si>
    <t>вика</t>
  </si>
  <si>
    <t>Намолочено зерновых и зернобобовых культур  (центнер)</t>
  </si>
  <si>
    <t>Обмолочено зерновых и зернобобовых культур (га)</t>
  </si>
  <si>
    <t>Скошено зерновых и зернобобовых культур (га)</t>
  </si>
  <si>
    <t>Урожайность, ц/га</t>
  </si>
  <si>
    <t>в том числе</t>
  </si>
  <si>
    <t>подьем зяби, га</t>
  </si>
  <si>
    <t xml:space="preserve"> горох</t>
  </si>
  <si>
    <t>Информация о сезонных полевых работах в сельхозпредприятиях и К(Ф)Х                                                                                                                            Яльчикского района на 09.08.2018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</si>
</sst>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32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33"/>
  <sheetViews>
    <sheetView tabSelected="1" view="pageBreakPreview" zoomScale="35" zoomScaleNormal="60" zoomScaleSheetLayoutView="35" workbookViewId="0" topLeftCell="A1">
      <pane xSplit="2" ySplit="4" topLeftCell="A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L19" sqref="AL19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18.875" style="1" customWidth="1"/>
    <col min="4" max="4" width="19.75390625" style="1" customWidth="1"/>
    <col min="5" max="5" width="16.375" style="17" customWidth="1"/>
    <col min="6" max="6" width="14.00390625" style="1" customWidth="1"/>
    <col min="7" max="7" width="13.25390625" style="1" customWidth="1"/>
    <col min="8" max="8" width="16.125" style="1" customWidth="1"/>
    <col min="9" max="10" width="12.00390625" style="1" customWidth="1"/>
    <col min="11" max="11" width="13.25390625" style="1" customWidth="1"/>
    <col min="12" max="12" width="16.00390625" style="1" customWidth="1"/>
    <col min="13" max="13" width="13.625" style="1" customWidth="1"/>
    <col min="14" max="14" width="19.75390625" style="1" customWidth="1"/>
    <col min="15" max="15" width="21.75390625" style="1" customWidth="1"/>
    <col min="16" max="16" width="14.00390625" style="1" customWidth="1"/>
    <col min="17" max="17" width="13.25390625" style="1" customWidth="1"/>
    <col min="18" max="18" width="16.125" style="1" customWidth="1"/>
    <col min="19" max="20" width="12.00390625" style="1" customWidth="1"/>
    <col min="21" max="21" width="13.25390625" style="1" customWidth="1"/>
    <col min="22" max="22" width="16.00390625" style="1" customWidth="1"/>
    <col min="23" max="23" width="13.625" style="1" customWidth="1"/>
    <col min="24" max="24" width="19.75390625" style="1" customWidth="1"/>
    <col min="25" max="25" width="18.875" style="1" customWidth="1"/>
    <col min="26" max="26" width="13.25390625" style="1" customWidth="1"/>
    <col min="27" max="27" width="19.875" style="1" customWidth="1"/>
    <col min="28" max="28" width="16.375" style="1" customWidth="1"/>
    <col min="29" max="29" width="15.25390625" style="1" customWidth="1"/>
    <col min="30" max="30" width="13.25390625" style="1" customWidth="1"/>
    <col min="31" max="31" width="19.75390625" style="1" customWidth="1"/>
    <col min="32" max="32" width="13.625" style="1" customWidth="1"/>
    <col min="33" max="33" width="16.875" style="42" customWidth="1"/>
    <col min="34" max="34" width="16.125" style="1" customWidth="1"/>
    <col min="35" max="35" width="15.125" style="1" customWidth="1"/>
    <col min="36" max="36" width="16.625" style="1" customWidth="1"/>
    <col min="37" max="37" width="15.75390625" style="1" customWidth="1"/>
    <col min="38" max="38" width="15.25390625" style="1" customWidth="1"/>
    <col min="39" max="39" width="14.25390625" style="1" customWidth="1"/>
    <col min="40" max="40" width="16.00390625" style="1" customWidth="1"/>
    <col min="41" max="41" width="16.625" style="1" customWidth="1"/>
    <col min="42" max="43" width="23.75390625" style="1" hidden="1" customWidth="1"/>
    <col min="44" max="44" width="21.375" style="1" hidden="1" customWidth="1"/>
    <col min="45" max="45" width="22.625" style="1" customWidth="1"/>
    <col min="46" max="46" width="19.75390625" style="1" customWidth="1"/>
    <col min="47" max="47" width="18.625" style="1" customWidth="1"/>
    <col min="48" max="48" width="23.75390625" style="1" customWidth="1"/>
    <col min="49" max="49" width="20.625" style="1" customWidth="1"/>
    <col min="50" max="50" width="21.625" style="1" customWidth="1"/>
    <col min="51" max="51" width="21.375" style="1" customWidth="1"/>
    <col min="52" max="52" width="19.25390625" style="1" customWidth="1"/>
    <col min="53" max="53" width="19.00390625" style="1" customWidth="1"/>
    <col min="54" max="54" width="21.375" style="1" customWidth="1"/>
    <col min="55" max="55" width="19.25390625" style="1" customWidth="1"/>
    <col min="56" max="56" width="22.75390625" style="1" customWidth="1"/>
    <col min="57" max="16384" width="9.125" style="1" customWidth="1"/>
  </cols>
  <sheetData>
    <row r="1" spans="2:50" s="2" customFormat="1" ht="129.75" customHeight="1">
      <c r="B1" s="4"/>
      <c r="C1" s="62" t="s">
        <v>48</v>
      </c>
      <c r="D1" s="62"/>
      <c r="E1" s="62"/>
      <c r="F1" s="62"/>
      <c r="G1" s="62"/>
      <c r="H1" s="62"/>
      <c r="I1" s="62"/>
      <c r="J1" s="62"/>
      <c r="K1" s="62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38"/>
      <c r="AS1" s="58"/>
      <c r="AT1" s="58"/>
      <c r="AU1" s="58"/>
      <c r="AV1" s="58"/>
      <c r="AW1" s="58"/>
      <c r="AX1" s="58"/>
    </row>
    <row r="2" spans="1:56" s="21" customFormat="1" ht="139.5" customHeight="1">
      <c r="A2" s="49" t="s">
        <v>15</v>
      </c>
      <c r="B2" s="53" t="s">
        <v>22</v>
      </c>
      <c r="C2" s="57" t="s">
        <v>43</v>
      </c>
      <c r="D2" s="55"/>
      <c r="E2" s="55"/>
      <c r="F2" s="55"/>
      <c r="G2" s="55"/>
      <c r="H2" s="55"/>
      <c r="I2" s="55"/>
      <c r="J2" s="55"/>
      <c r="K2" s="55"/>
      <c r="L2" s="55"/>
      <c r="M2" s="56"/>
      <c r="N2" s="55" t="s">
        <v>42</v>
      </c>
      <c r="O2" s="55"/>
      <c r="P2" s="55"/>
      <c r="Q2" s="55"/>
      <c r="R2" s="55"/>
      <c r="S2" s="55"/>
      <c r="T2" s="55"/>
      <c r="U2" s="55"/>
      <c r="V2" s="55"/>
      <c r="W2" s="56"/>
      <c r="X2" s="55" t="s">
        <v>41</v>
      </c>
      <c r="Y2" s="55"/>
      <c r="Z2" s="55"/>
      <c r="AA2" s="55"/>
      <c r="AB2" s="55"/>
      <c r="AC2" s="55"/>
      <c r="AD2" s="55"/>
      <c r="AE2" s="55"/>
      <c r="AF2" s="56"/>
      <c r="AG2" s="53" t="s">
        <v>44</v>
      </c>
      <c r="AH2" s="53"/>
      <c r="AI2" s="53"/>
      <c r="AJ2" s="53"/>
      <c r="AK2" s="53"/>
      <c r="AL2" s="53"/>
      <c r="AM2" s="53"/>
      <c r="AN2" s="53"/>
      <c r="AO2" s="53"/>
      <c r="AP2" s="57" t="s">
        <v>30</v>
      </c>
      <c r="AQ2" s="55"/>
      <c r="AR2" s="56"/>
      <c r="AS2" s="57" t="s">
        <v>26</v>
      </c>
      <c r="AT2" s="59"/>
      <c r="AU2" s="59"/>
      <c r="AV2" s="59"/>
      <c r="AW2" s="59"/>
      <c r="AX2" s="60"/>
      <c r="AY2" s="49" t="s">
        <v>29</v>
      </c>
      <c r="AZ2" s="50"/>
      <c r="BA2" s="50"/>
      <c r="BB2" s="49" t="s">
        <v>46</v>
      </c>
      <c r="BC2" s="50"/>
      <c r="BD2" s="50"/>
    </row>
    <row r="3" spans="1:56" s="21" customFormat="1" ht="73.5" customHeight="1">
      <c r="A3" s="49"/>
      <c r="B3" s="53"/>
      <c r="C3" s="51" t="s">
        <v>16</v>
      </c>
      <c r="D3" s="51" t="s">
        <v>24</v>
      </c>
      <c r="E3" s="64" t="s">
        <v>31</v>
      </c>
      <c r="F3" s="57" t="s">
        <v>32</v>
      </c>
      <c r="G3" s="55"/>
      <c r="H3" s="55"/>
      <c r="I3" s="55"/>
      <c r="J3" s="55"/>
      <c r="K3" s="55"/>
      <c r="L3" s="55"/>
      <c r="M3" s="56"/>
      <c r="N3" s="51" t="s">
        <v>24</v>
      </c>
      <c r="O3" s="51" t="s">
        <v>31</v>
      </c>
      <c r="P3" s="57" t="s">
        <v>32</v>
      </c>
      <c r="Q3" s="55"/>
      <c r="R3" s="55"/>
      <c r="S3" s="55"/>
      <c r="T3" s="55"/>
      <c r="U3" s="55"/>
      <c r="V3" s="55"/>
      <c r="W3" s="56"/>
      <c r="X3" s="51" t="s">
        <v>24</v>
      </c>
      <c r="Y3" s="57" t="s">
        <v>32</v>
      </c>
      <c r="Z3" s="55"/>
      <c r="AA3" s="55"/>
      <c r="AB3" s="55"/>
      <c r="AC3" s="55"/>
      <c r="AD3" s="55"/>
      <c r="AE3" s="55"/>
      <c r="AF3" s="56"/>
      <c r="AG3" s="67" t="s">
        <v>24</v>
      </c>
      <c r="AH3" s="53" t="s">
        <v>45</v>
      </c>
      <c r="AI3" s="53"/>
      <c r="AJ3" s="53"/>
      <c r="AK3" s="53"/>
      <c r="AL3" s="53"/>
      <c r="AM3" s="54"/>
      <c r="AN3" s="54"/>
      <c r="AO3" s="54"/>
      <c r="AP3" s="51" t="s">
        <v>16</v>
      </c>
      <c r="AQ3" s="19"/>
      <c r="AR3" s="51" t="s">
        <v>25</v>
      </c>
      <c r="AS3" s="49" t="s">
        <v>27</v>
      </c>
      <c r="AT3" s="66"/>
      <c r="AU3" s="66"/>
      <c r="AV3" s="49" t="s">
        <v>28</v>
      </c>
      <c r="AW3" s="66"/>
      <c r="AX3" s="66"/>
      <c r="AY3" s="50"/>
      <c r="AZ3" s="50"/>
      <c r="BA3" s="50"/>
      <c r="BB3" s="50"/>
      <c r="BC3" s="50"/>
      <c r="BD3" s="50"/>
    </row>
    <row r="4" spans="1:56" s="21" customFormat="1" ht="200.25" customHeight="1">
      <c r="A4" s="51"/>
      <c r="B4" s="61"/>
      <c r="C4" s="52"/>
      <c r="D4" s="52"/>
      <c r="E4" s="65"/>
      <c r="F4" s="23" t="s">
        <v>33</v>
      </c>
      <c r="G4" s="24" t="s">
        <v>34</v>
      </c>
      <c r="H4" s="25" t="s">
        <v>35</v>
      </c>
      <c r="I4" s="23" t="s">
        <v>36</v>
      </c>
      <c r="J4" s="23" t="s">
        <v>37</v>
      </c>
      <c r="K4" s="23" t="s">
        <v>38</v>
      </c>
      <c r="L4" s="25" t="s">
        <v>39</v>
      </c>
      <c r="M4" s="25" t="s">
        <v>40</v>
      </c>
      <c r="N4" s="52"/>
      <c r="O4" s="52"/>
      <c r="P4" s="23" t="s">
        <v>33</v>
      </c>
      <c r="Q4" s="24" t="s">
        <v>34</v>
      </c>
      <c r="R4" s="25" t="s">
        <v>35</v>
      </c>
      <c r="S4" s="23" t="s">
        <v>36</v>
      </c>
      <c r="T4" s="23" t="s">
        <v>37</v>
      </c>
      <c r="U4" s="23" t="s">
        <v>47</v>
      </c>
      <c r="V4" s="25" t="s">
        <v>39</v>
      </c>
      <c r="W4" s="25" t="s">
        <v>40</v>
      </c>
      <c r="X4" s="52"/>
      <c r="Y4" s="23" t="s">
        <v>33</v>
      </c>
      <c r="Z4" s="24" t="s">
        <v>34</v>
      </c>
      <c r="AA4" s="25" t="s">
        <v>35</v>
      </c>
      <c r="AB4" s="23" t="s">
        <v>36</v>
      </c>
      <c r="AC4" s="23" t="s">
        <v>37</v>
      </c>
      <c r="AD4" s="23" t="s">
        <v>38</v>
      </c>
      <c r="AE4" s="25" t="s">
        <v>39</v>
      </c>
      <c r="AF4" s="25" t="s">
        <v>40</v>
      </c>
      <c r="AG4" s="68"/>
      <c r="AH4" s="26" t="s">
        <v>33</v>
      </c>
      <c r="AI4" s="26" t="s">
        <v>34</v>
      </c>
      <c r="AJ4" s="27" t="s">
        <v>35</v>
      </c>
      <c r="AK4" s="26" t="s">
        <v>36</v>
      </c>
      <c r="AL4" s="26" t="s">
        <v>37</v>
      </c>
      <c r="AM4" s="26" t="s">
        <v>38</v>
      </c>
      <c r="AN4" s="27" t="s">
        <v>39</v>
      </c>
      <c r="AO4" s="27" t="s">
        <v>40</v>
      </c>
      <c r="AP4" s="52"/>
      <c r="AQ4" s="22"/>
      <c r="AR4" s="52"/>
      <c r="AS4" s="28" t="s">
        <v>16</v>
      </c>
      <c r="AT4" s="28" t="s">
        <v>17</v>
      </c>
      <c r="AU4" s="18" t="s">
        <v>25</v>
      </c>
      <c r="AV4" s="18" t="s">
        <v>16</v>
      </c>
      <c r="AW4" s="28" t="s">
        <v>17</v>
      </c>
      <c r="AX4" s="29" t="s">
        <v>25</v>
      </c>
      <c r="AY4" s="18" t="s">
        <v>16</v>
      </c>
      <c r="AZ4" s="28" t="s">
        <v>17</v>
      </c>
      <c r="BA4" s="29" t="s">
        <v>25</v>
      </c>
      <c r="BB4" s="18" t="s">
        <v>16</v>
      </c>
      <c r="BC4" s="28" t="s">
        <v>17</v>
      </c>
      <c r="BD4" s="29" t="s">
        <v>25</v>
      </c>
    </row>
    <row r="5" spans="1:56" s="30" customFormat="1" ht="49.5" customHeight="1" outlineLevel="1">
      <c r="A5" s="14">
        <v>1</v>
      </c>
      <c r="B5" s="14" t="s">
        <v>0</v>
      </c>
      <c r="C5" s="11">
        <v>2161</v>
      </c>
      <c r="D5" s="11">
        <f>F5+G5+H5+I5+J5+K5+L5+M5</f>
        <v>1303</v>
      </c>
      <c r="E5" s="12">
        <f>D5/C5*100</f>
        <v>60.29615918556224</v>
      </c>
      <c r="F5" s="11"/>
      <c r="G5" s="11"/>
      <c r="H5" s="11">
        <v>215</v>
      </c>
      <c r="I5" s="11">
        <v>146</v>
      </c>
      <c r="J5" s="11">
        <v>65</v>
      </c>
      <c r="K5" s="11">
        <v>140</v>
      </c>
      <c r="L5" s="11">
        <v>737</v>
      </c>
      <c r="M5" s="11"/>
      <c r="N5" s="11">
        <f>P5+Q5+R5+S5+T5+U5+V5+W5</f>
        <v>1109</v>
      </c>
      <c r="O5" s="12">
        <f>N5/D5*100</f>
        <v>85.11128165771296</v>
      </c>
      <c r="P5" s="11"/>
      <c r="Q5" s="11"/>
      <c r="R5" s="11">
        <v>215</v>
      </c>
      <c r="S5" s="11">
        <v>146</v>
      </c>
      <c r="T5" s="11">
        <v>65</v>
      </c>
      <c r="U5" s="11">
        <v>140</v>
      </c>
      <c r="V5" s="11">
        <v>543</v>
      </c>
      <c r="W5" s="11"/>
      <c r="X5" s="11">
        <f>Y5+Z5+AA5+AB5+AC5+AD5+AE5+AF5</f>
        <v>24101</v>
      </c>
      <c r="Y5" s="11"/>
      <c r="Z5" s="11"/>
      <c r="AA5" s="11">
        <v>5383</v>
      </c>
      <c r="AB5" s="11">
        <v>4385</v>
      </c>
      <c r="AC5" s="11">
        <v>1807</v>
      </c>
      <c r="AD5" s="11">
        <v>1131</v>
      </c>
      <c r="AE5" s="11">
        <v>11395</v>
      </c>
      <c r="AF5" s="11"/>
      <c r="AG5" s="39">
        <f>X5/N5</f>
        <v>21.7321911632101</v>
      </c>
      <c r="AH5" s="11" t="e">
        <f aca="true" t="shared" si="0" ref="AH5:AO5">Y5/P5</f>
        <v>#DIV/0!</v>
      </c>
      <c r="AI5" s="11" t="e">
        <f t="shared" si="0"/>
        <v>#DIV/0!</v>
      </c>
      <c r="AJ5" s="11">
        <f t="shared" si="0"/>
        <v>25.037209302325582</v>
      </c>
      <c r="AK5" s="11">
        <f t="shared" si="0"/>
        <v>30.034246575342465</v>
      </c>
      <c r="AL5" s="11">
        <f t="shared" si="0"/>
        <v>27.8</v>
      </c>
      <c r="AM5" s="11">
        <f t="shared" si="0"/>
        <v>8.07857142857143</v>
      </c>
      <c r="AN5" s="11">
        <f t="shared" si="0"/>
        <v>20.98526703499079</v>
      </c>
      <c r="AO5" s="11" t="e">
        <f t="shared" si="0"/>
        <v>#DIV/0!</v>
      </c>
      <c r="AP5" s="11">
        <v>1621</v>
      </c>
      <c r="AQ5" s="11">
        <v>1671</v>
      </c>
      <c r="AR5" s="12">
        <f>AQ5/AP5*100</f>
        <v>103.08451573103024</v>
      </c>
      <c r="AS5" s="11">
        <v>850</v>
      </c>
      <c r="AT5" s="11">
        <v>390</v>
      </c>
      <c r="AU5" s="12">
        <f>AT5/AS5*100</f>
        <v>45.88235294117647</v>
      </c>
      <c r="AV5" s="11">
        <v>6000</v>
      </c>
      <c r="AW5" s="11">
        <v>6000</v>
      </c>
      <c r="AX5" s="12">
        <f>AW5/AV5*100</f>
        <v>100</v>
      </c>
      <c r="AY5" s="11">
        <v>1000</v>
      </c>
      <c r="AZ5" s="11">
        <v>1000</v>
      </c>
      <c r="BA5" s="12">
        <f>AZ5/AY5*100</f>
        <v>100</v>
      </c>
      <c r="BB5" s="11">
        <v>2990</v>
      </c>
      <c r="BC5" s="11">
        <v>117</v>
      </c>
      <c r="BD5" s="12">
        <f>BC5/BB5*100</f>
        <v>3.91304347826087</v>
      </c>
    </row>
    <row r="6" spans="1:56" s="30" customFormat="1" ht="49.5" customHeight="1" outlineLevel="1">
      <c r="A6" s="14">
        <v>2</v>
      </c>
      <c r="B6" s="14" t="s">
        <v>1</v>
      </c>
      <c r="C6" s="11">
        <v>975</v>
      </c>
      <c r="D6" s="11">
        <f aca="true" t="shared" si="1" ref="D6:D21">F6+G6+H6+I6+J6+K6+L6+M6</f>
        <v>460</v>
      </c>
      <c r="E6" s="12">
        <f aca="true" t="shared" si="2" ref="E6:E21">D6/C6*100</f>
        <v>47.179487179487175</v>
      </c>
      <c r="F6" s="11">
        <v>130</v>
      </c>
      <c r="G6" s="11"/>
      <c r="H6" s="11">
        <v>230</v>
      </c>
      <c r="I6" s="11">
        <v>100</v>
      </c>
      <c r="J6" s="11"/>
      <c r="K6" s="11"/>
      <c r="L6" s="11"/>
      <c r="M6" s="11"/>
      <c r="N6" s="11">
        <f aca="true" t="shared" si="3" ref="N6:N21">P6+Q6+R6+S6+T6+U6+V6+W6</f>
        <v>415</v>
      </c>
      <c r="O6" s="12">
        <f aca="true" t="shared" si="4" ref="O6:O24">N6/D6*100</f>
        <v>90.21739130434783</v>
      </c>
      <c r="P6" s="11">
        <v>130</v>
      </c>
      <c r="Q6" s="11"/>
      <c r="R6" s="11">
        <v>230</v>
      </c>
      <c r="S6" s="11">
        <v>55</v>
      </c>
      <c r="T6" s="11"/>
      <c r="U6" s="11"/>
      <c r="V6" s="11"/>
      <c r="W6" s="11"/>
      <c r="X6" s="11">
        <f aca="true" t="shared" si="5" ref="X6:X21">Y6+Z6+AA6+AB6+AC6+AD6+AE6+AF6</f>
        <v>10926</v>
      </c>
      <c r="Y6" s="11">
        <v>1951</v>
      </c>
      <c r="Z6" s="11"/>
      <c r="AA6" s="11">
        <v>7049</v>
      </c>
      <c r="AB6" s="11">
        <v>1926</v>
      </c>
      <c r="AC6" s="11"/>
      <c r="AD6" s="11"/>
      <c r="AE6" s="11"/>
      <c r="AF6" s="11"/>
      <c r="AG6" s="39">
        <f aca="true" t="shared" si="6" ref="AG6:AG24">X6/N6</f>
        <v>26.327710843373495</v>
      </c>
      <c r="AH6" s="11">
        <f aca="true" t="shared" si="7" ref="AH6:AH24">Y6/P6</f>
        <v>15.007692307692308</v>
      </c>
      <c r="AI6" s="11" t="e">
        <f aca="true" t="shared" si="8" ref="AI6:AI24">Z6/Q6</f>
        <v>#DIV/0!</v>
      </c>
      <c r="AJ6" s="11">
        <f aca="true" t="shared" si="9" ref="AJ6:AJ24">AA6/R6</f>
        <v>30.64782608695652</v>
      </c>
      <c r="AK6" s="11">
        <f aca="true" t="shared" si="10" ref="AK6:AK24">AB6/S6</f>
        <v>35.018181818181816</v>
      </c>
      <c r="AL6" s="11" t="e">
        <f aca="true" t="shared" si="11" ref="AL6:AL24">AC6/T6</f>
        <v>#DIV/0!</v>
      </c>
      <c r="AM6" s="11" t="e">
        <f aca="true" t="shared" si="12" ref="AM6:AM24">AD6/U6</f>
        <v>#DIV/0!</v>
      </c>
      <c r="AN6" s="11" t="e">
        <f aca="true" t="shared" si="13" ref="AN6:AN24">AE6/V6</f>
        <v>#DIV/0!</v>
      </c>
      <c r="AO6" s="11" t="e">
        <f aca="true" t="shared" si="14" ref="AO6:AO24">AF6/W6</f>
        <v>#DIV/0!</v>
      </c>
      <c r="AP6" s="11">
        <v>31</v>
      </c>
      <c r="AQ6" s="11">
        <v>31</v>
      </c>
      <c r="AR6" s="12">
        <f aca="true" t="shared" si="15" ref="AR6:AR24">AQ6/AP6*100</f>
        <v>100</v>
      </c>
      <c r="AS6" s="11">
        <v>700</v>
      </c>
      <c r="AT6" s="11">
        <v>120</v>
      </c>
      <c r="AU6" s="12">
        <f>AT6/AS6*100</f>
        <v>17.142857142857142</v>
      </c>
      <c r="AV6" s="11">
        <v>2000</v>
      </c>
      <c r="AW6" s="11">
        <v>2300</v>
      </c>
      <c r="AX6" s="12">
        <f>AW6/AV6*100</f>
        <v>114.99999999999999</v>
      </c>
      <c r="AY6" s="11">
        <v>400</v>
      </c>
      <c r="AZ6" s="11">
        <v>310</v>
      </c>
      <c r="BA6" s="12">
        <f aca="true" t="shared" si="16" ref="BA6:BA18">AZ6/AY6*100</f>
        <v>77.5</v>
      </c>
      <c r="BB6" s="11">
        <v>890</v>
      </c>
      <c r="BC6" s="11">
        <v>150</v>
      </c>
      <c r="BD6" s="12">
        <f aca="true" t="shared" si="17" ref="BD6:BD24">BC6/BB6*100</f>
        <v>16.853932584269664</v>
      </c>
    </row>
    <row r="7" spans="1:56" s="43" customFormat="1" ht="49.5" customHeight="1" outlineLevel="1">
      <c r="A7" s="14">
        <v>3</v>
      </c>
      <c r="B7" s="14" t="s">
        <v>2</v>
      </c>
      <c r="C7" s="11">
        <v>641</v>
      </c>
      <c r="D7" s="11">
        <f t="shared" si="1"/>
        <v>410</v>
      </c>
      <c r="E7" s="12">
        <f t="shared" si="2"/>
        <v>63.962558502340094</v>
      </c>
      <c r="F7" s="37"/>
      <c r="G7" s="37"/>
      <c r="H7" s="15">
        <v>200</v>
      </c>
      <c r="I7" s="15">
        <v>125</v>
      </c>
      <c r="J7" s="15">
        <v>35</v>
      </c>
      <c r="K7" s="15">
        <v>50</v>
      </c>
      <c r="L7" s="37"/>
      <c r="M7" s="37"/>
      <c r="N7" s="11">
        <f t="shared" si="3"/>
        <v>365</v>
      </c>
      <c r="O7" s="12">
        <f t="shared" si="4"/>
        <v>89.02439024390245</v>
      </c>
      <c r="P7" s="37"/>
      <c r="Q7" s="37"/>
      <c r="R7" s="15">
        <v>200</v>
      </c>
      <c r="S7" s="15">
        <v>80</v>
      </c>
      <c r="T7" s="15">
        <v>35</v>
      </c>
      <c r="U7" s="15">
        <v>50</v>
      </c>
      <c r="V7" s="37"/>
      <c r="W7" s="37"/>
      <c r="X7" s="11">
        <f t="shared" si="5"/>
        <v>6241</v>
      </c>
      <c r="Y7" s="37"/>
      <c r="Z7" s="37"/>
      <c r="AA7" s="15">
        <v>3600</v>
      </c>
      <c r="AB7" s="15">
        <v>1600</v>
      </c>
      <c r="AC7" s="15">
        <v>791</v>
      </c>
      <c r="AD7" s="15">
        <v>250</v>
      </c>
      <c r="AE7" s="37"/>
      <c r="AF7" s="37"/>
      <c r="AG7" s="39">
        <f t="shared" si="6"/>
        <v>17.0986301369863</v>
      </c>
      <c r="AH7" s="11" t="e">
        <f t="shared" si="7"/>
        <v>#DIV/0!</v>
      </c>
      <c r="AI7" s="11" t="e">
        <f t="shared" si="8"/>
        <v>#DIV/0!</v>
      </c>
      <c r="AJ7" s="11">
        <f t="shared" si="9"/>
        <v>18</v>
      </c>
      <c r="AK7" s="11">
        <f t="shared" si="10"/>
        <v>20</v>
      </c>
      <c r="AL7" s="11">
        <f t="shared" si="11"/>
        <v>22.6</v>
      </c>
      <c r="AM7" s="11">
        <f t="shared" si="12"/>
        <v>5</v>
      </c>
      <c r="AN7" s="11" t="e">
        <f t="shared" si="13"/>
        <v>#DIV/0!</v>
      </c>
      <c r="AO7" s="11" t="e">
        <f t="shared" si="14"/>
        <v>#DIV/0!</v>
      </c>
      <c r="AP7" s="11">
        <v>176</v>
      </c>
      <c r="AQ7" s="11">
        <v>176</v>
      </c>
      <c r="AR7" s="12">
        <f t="shared" si="15"/>
        <v>100</v>
      </c>
      <c r="AS7" s="11">
        <v>450</v>
      </c>
      <c r="AT7" s="11">
        <v>400</v>
      </c>
      <c r="AU7" s="12">
        <f>AT7/AS7*100</f>
        <v>88.88888888888889</v>
      </c>
      <c r="AV7" s="11">
        <v>2000</v>
      </c>
      <c r="AW7" s="11">
        <v>2100</v>
      </c>
      <c r="AX7" s="12">
        <f>AW7/AV7*100</f>
        <v>105</v>
      </c>
      <c r="AY7" s="15">
        <v>220</v>
      </c>
      <c r="AZ7" s="15">
        <v>220</v>
      </c>
      <c r="BA7" s="12">
        <f t="shared" si="16"/>
        <v>100</v>
      </c>
      <c r="BB7" s="15">
        <v>740</v>
      </c>
      <c r="BC7" s="15">
        <v>45</v>
      </c>
      <c r="BD7" s="12">
        <f t="shared" si="17"/>
        <v>6.081081081081082</v>
      </c>
    </row>
    <row r="8" spans="1:56" s="30" customFormat="1" ht="49.5" customHeight="1" outlineLevel="1">
      <c r="A8" s="14">
        <v>4</v>
      </c>
      <c r="B8" s="47" t="s">
        <v>3</v>
      </c>
      <c r="C8" s="48">
        <v>920</v>
      </c>
      <c r="D8" s="11">
        <f t="shared" si="1"/>
        <v>589</v>
      </c>
      <c r="E8" s="12">
        <f t="shared" si="2"/>
        <v>64.02173913043478</v>
      </c>
      <c r="F8" s="11"/>
      <c r="G8" s="11">
        <v>169</v>
      </c>
      <c r="H8" s="11">
        <v>420</v>
      </c>
      <c r="I8" s="11"/>
      <c r="J8" s="11"/>
      <c r="K8" s="11"/>
      <c r="L8" s="11"/>
      <c r="M8" s="11"/>
      <c r="N8" s="11">
        <f t="shared" si="3"/>
        <v>589</v>
      </c>
      <c r="O8" s="12">
        <f t="shared" si="4"/>
        <v>100</v>
      </c>
      <c r="P8" s="11"/>
      <c r="Q8" s="11">
        <v>169</v>
      </c>
      <c r="R8" s="11">
        <v>420</v>
      </c>
      <c r="S8" s="11"/>
      <c r="T8" s="11"/>
      <c r="U8" s="11"/>
      <c r="V8" s="11"/>
      <c r="W8" s="11"/>
      <c r="X8" s="11">
        <f t="shared" si="5"/>
        <v>18277</v>
      </c>
      <c r="Y8" s="11"/>
      <c r="Z8" s="11">
        <v>5550</v>
      </c>
      <c r="AA8" s="11">
        <v>12727</v>
      </c>
      <c r="AB8" s="11"/>
      <c r="AC8" s="11"/>
      <c r="AD8" s="11"/>
      <c r="AE8" s="11"/>
      <c r="AF8" s="11"/>
      <c r="AG8" s="39">
        <f t="shared" si="6"/>
        <v>31.03056027164686</v>
      </c>
      <c r="AH8" s="11" t="e">
        <f t="shared" si="7"/>
        <v>#DIV/0!</v>
      </c>
      <c r="AI8" s="11">
        <f t="shared" si="8"/>
        <v>32.84023668639053</v>
      </c>
      <c r="AJ8" s="11">
        <f t="shared" si="9"/>
        <v>30.302380952380954</v>
      </c>
      <c r="AK8" s="11" t="e">
        <f t="shared" si="10"/>
        <v>#DIV/0!</v>
      </c>
      <c r="AL8" s="11" t="e">
        <f t="shared" si="11"/>
        <v>#DIV/0!</v>
      </c>
      <c r="AM8" s="11" t="e">
        <f t="shared" si="12"/>
        <v>#DIV/0!</v>
      </c>
      <c r="AN8" s="11" t="e">
        <f t="shared" si="13"/>
        <v>#DIV/0!</v>
      </c>
      <c r="AO8" s="11" t="e">
        <f t="shared" si="14"/>
        <v>#DIV/0!</v>
      </c>
      <c r="AP8" s="11">
        <v>0</v>
      </c>
      <c r="AQ8" s="11">
        <v>0</v>
      </c>
      <c r="AR8" s="12" t="e">
        <f t="shared" si="15"/>
        <v>#DIV/0!</v>
      </c>
      <c r="AS8" s="48">
        <v>250</v>
      </c>
      <c r="AT8" s="11">
        <v>60</v>
      </c>
      <c r="AU8" s="12"/>
      <c r="AV8" s="11"/>
      <c r="AW8" s="11"/>
      <c r="AX8" s="12"/>
      <c r="AY8" s="11">
        <v>170</v>
      </c>
      <c r="AZ8" s="11">
        <v>170</v>
      </c>
      <c r="BA8" s="12">
        <f t="shared" si="16"/>
        <v>100</v>
      </c>
      <c r="BB8" s="11">
        <v>1120</v>
      </c>
      <c r="BC8" s="11">
        <v>120</v>
      </c>
      <c r="BD8" s="12">
        <f t="shared" si="17"/>
        <v>10.714285714285714</v>
      </c>
    </row>
    <row r="9" spans="1:56" s="30" customFormat="1" ht="49.5" customHeight="1" outlineLevel="1">
      <c r="A9" s="14">
        <v>5</v>
      </c>
      <c r="B9" s="14" t="s">
        <v>4</v>
      </c>
      <c r="C9" s="11">
        <v>1210</v>
      </c>
      <c r="D9" s="11">
        <f t="shared" si="1"/>
        <v>450</v>
      </c>
      <c r="E9" s="12">
        <f t="shared" si="2"/>
        <v>37.1900826446281</v>
      </c>
      <c r="F9" s="11">
        <v>150</v>
      </c>
      <c r="G9" s="11"/>
      <c r="H9" s="11">
        <v>300</v>
      </c>
      <c r="I9" s="11"/>
      <c r="J9" s="11"/>
      <c r="K9" s="11"/>
      <c r="L9" s="11"/>
      <c r="M9" s="11"/>
      <c r="N9" s="11">
        <f t="shared" si="3"/>
        <v>450</v>
      </c>
      <c r="O9" s="12">
        <f t="shared" si="4"/>
        <v>100</v>
      </c>
      <c r="P9" s="11">
        <v>150</v>
      </c>
      <c r="Q9" s="11"/>
      <c r="R9" s="11">
        <v>300</v>
      </c>
      <c r="S9" s="11"/>
      <c r="T9" s="11"/>
      <c r="U9" s="11"/>
      <c r="V9" s="11"/>
      <c r="W9" s="11"/>
      <c r="X9" s="11">
        <f t="shared" si="5"/>
        <v>8100</v>
      </c>
      <c r="Y9" s="11">
        <v>2400</v>
      </c>
      <c r="Z9" s="11"/>
      <c r="AA9" s="11">
        <v>5700</v>
      </c>
      <c r="AB9" s="11"/>
      <c r="AC9" s="11"/>
      <c r="AD9" s="11"/>
      <c r="AE9" s="11"/>
      <c r="AF9" s="11"/>
      <c r="AG9" s="39">
        <f t="shared" si="6"/>
        <v>18</v>
      </c>
      <c r="AH9" s="11">
        <f t="shared" si="7"/>
        <v>16</v>
      </c>
      <c r="AI9" s="11" t="e">
        <f t="shared" si="8"/>
        <v>#DIV/0!</v>
      </c>
      <c r="AJ9" s="11">
        <f t="shared" si="9"/>
        <v>19</v>
      </c>
      <c r="AK9" s="11" t="e">
        <f t="shared" si="10"/>
        <v>#DIV/0!</v>
      </c>
      <c r="AL9" s="11" t="e">
        <f t="shared" si="11"/>
        <v>#DIV/0!</v>
      </c>
      <c r="AM9" s="11" t="e">
        <f t="shared" si="12"/>
        <v>#DIV/0!</v>
      </c>
      <c r="AN9" s="11" t="e">
        <f t="shared" si="13"/>
        <v>#DIV/0!</v>
      </c>
      <c r="AO9" s="11" t="e">
        <f t="shared" si="14"/>
        <v>#DIV/0!</v>
      </c>
      <c r="AP9" s="11">
        <v>129</v>
      </c>
      <c r="AQ9" s="11">
        <v>85</v>
      </c>
      <c r="AR9" s="12">
        <f t="shared" si="15"/>
        <v>65.89147286821705</v>
      </c>
      <c r="AS9" s="11">
        <v>900</v>
      </c>
      <c r="AT9" s="11">
        <v>450</v>
      </c>
      <c r="AU9" s="12">
        <f aca="true" t="shared" si="18" ref="AU9:AU18">AT9/AS9*100</f>
        <v>50</v>
      </c>
      <c r="AV9" s="11">
        <v>3000</v>
      </c>
      <c r="AW9" s="11">
        <v>3200</v>
      </c>
      <c r="AX9" s="12">
        <f>AW9/AV9*100</f>
        <v>106.66666666666667</v>
      </c>
      <c r="AY9" s="11">
        <v>450</v>
      </c>
      <c r="AZ9" s="11">
        <v>450</v>
      </c>
      <c r="BA9" s="12">
        <f t="shared" si="16"/>
        <v>100</v>
      </c>
      <c r="BB9" s="11">
        <v>990</v>
      </c>
      <c r="BC9" s="11">
        <v>180</v>
      </c>
      <c r="BD9" s="12">
        <f t="shared" si="17"/>
        <v>18.181818181818183</v>
      </c>
    </row>
    <row r="10" spans="1:56" s="30" customFormat="1" ht="49.5" customHeight="1" outlineLevel="1">
      <c r="A10" s="14">
        <v>6</v>
      </c>
      <c r="B10" s="14" t="s">
        <v>5</v>
      </c>
      <c r="C10" s="11">
        <v>1260</v>
      </c>
      <c r="D10" s="11">
        <f t="shared" si="1"/>
        <v>825</v>
      </c>
      <c r="E10" s="12">
        <f t="shared" si="2"/>
        <v>65.47619047619048</v>
      </c>
      <c r="F10" s="11">
        <v>49</v>
      </c>
      <c r="G10" s="11"/>
      <c r="H10" s="11">
        <v>276</v>
      </c>
      <c r="I10" s="11">
        <v>450</v>
      </c>
      <c r="J10" s="11"/>
      <c r="K10" s="11"/>
      <c r="L10" s="11"/>
      <c r="M10" s="11">
        <v>50</v>
      </c>
      <c r="N10" s="11">
        <f t="shared" si="3"/>
        <v>675</v>
      </c>
      <c r="O10" s="12">
        <f t="shared" si="4"/>
        <v>81.81818181818183</v>
      </c>
      <c r="P10" s="11">
        <v>49</v>
      </c>
      <c r="Q10" s="11"/>
      <c r="R10" s="11">
        <v>276</v>
      </c>
      <c r="S10" s="11">
        <v>350</v>
      </c>
      <c r="T10" s="11"/>
      <c r="U10" s="11"/>
      <c r="V10" s="11"/>
      <c r="W10" s="11"/>
      <c r="X10" s="11">
        <f t="shared" si="5"/>
        <v>20705</v>
      </c>
      <c r="Y10" s="11">
        <v>2048</v>
      </c>
      <c r="Z10" s="11"/>
      <c r="AA10" s="11">
        <v>9723</v>
      </c>
      <c r="AB10" s="11">
        <v>8934</v>
      </c>
      <c r="AC10" s="11"/>
      <c r="AD10" s="11"/>
      <c r="AE10" s="11"/>
      <c r="AF10" s="11"/>
      <c r="AG10" s="39">
        <f t="shared" si="6"/>
        <v>30.674074074074074</v>
      </c>
      <c r="AH10" s="11">
        <f t="shared" si="7"/>
        <v>41.795918367346935</v>
      </c>
      <c r="AI10" s="11" t="e">
        <f t="shared" si="8"/>
        <v>#DIV/0!</v>
      </c>
      <c r="AJ10" s="11">
        <f t="shared" si="9"/>
        <v>35.22826086956522</v>
      </c>
      <c r="AK10" s="11">
        <f t="shared" si="10"/>
        <v>25.525714285714287</v>
      </c>
      <c r="AL10" s="11" t="e">
        <f t="shared" si="11"/>
        <v>#DIV/0!</v>
      </c>
      <c r="AM10" s="11" t="e">
        <f t="shared" si="12"/>
        <v>#DIV/0!</v>
      </c>
      <c r="AN10" s="11" t="e">
        <f t="shared" si="13"/>
        <v>#DIV/0!</v>
      </c>
      <c r="AO10" s="11" t="e">
        <f t="shared" si="14"/>
        <v>#DIV/0!</v>
      </c>
      <c r="AP10" s="11">
        <v>176</v>
      </c>
      <c r="AQ10" s="11">
        <v>176</v>
      </c>
      <c r="AR10" s="12">
        <f t="shared" si="15"/>
        <v>100</v>
      </c>
      <c r="AS10" s="11">
        <v>800</v>
      </c>
      <c r="AT10" s="11">
        <v>110</v>
      </c>
      <c r="AU10" s="12">
        <f t="shared" si="18"/>
        <v>13.750000000000002</v>
      </c>
      <c r="AV10" s="11">
        <v>2600</v>
      </c>
      <c r="AW10" s="11">
        <v>4336</v>
      </c>
      <c r="AX10" s="12">
        <f>AW10/AV10*100</f>
        <v>166.76923076923075</v>
      </c>
      <c r="AY10" s="11">
        <v>600</v>
      </c>
      <c r="AZ10" s="11">
        <v>440</v>
      </c>
      <c r="BA10" s="12">
        <f t="shared" si="16"/>
        <v>73.33333333333333</v>
      </c>
      <c r="BB10" s="11">
        <v>1290</v>
      </c>
      <c r="BC10" s="11">
        <v>160</v>
      </c>
      <c r="BD10" s="12">
        <f t="shared" si="17"/>
        <v>12.4031007751938</v>
      </c>
    </row>
    <row r="11" spans="1:56" s="30" customFormat="1" ht="49.5" customHeight="1" outlineLevel="1">
      <c r="A11" s="14">
        <v>7</v>
      </c>
      <c r="B11" s="14" t="s">
        <v>6</v>
      </c>
      <c r="C11" s="11">
        <v>660</v>
      </c>
      <c r="D11" s="11">
        <f t="shared" si="1"/>
        <v>55</v>
      </c>
      <c r="E11" s="12">
        <f t="shared" si="2"/>
        <v>8.333333333333332</v>
      </c>
      <c r="F11" s="11">
        <v>55</v>
      </c>
      <c r="G11" s="11"/>
      <c r="H11" s="11"/>
      <c r="I11" s="11"/>
      <c r="J11" s="11"/>
      <c r="K11" s="11"/>
      <c r="L11" s="11"/>
      <c r="M11" s="11"/>
      <c r="N11" s="11">
        <f t="shared" si="3"/>
        <v>55</v>
      </c>
      <c r="O11" s="12">
        <f t="shared" si="4"/>
        <v>100</v>
      </c>
      <c r="P11" s="11">
        <v>55</v>
      </c>
      <c r="Q11" s="11"/>
      <c r="R11" s="11"/>
      <c r="S11" s="11"/>
      <c r="T11" s="11"/>
      <c r="U11" s="11"/>
      <c r="V11" s="11"/>
      <c r="W11" s="11"/>
      <c r="X11" s="11">
        <f t="shared" si="5"/>
        <v>1100</v>
      </c>
      <c r="Y11" s="11">
        <v>1100</v>
      </c>
      <c r="Z11" s="11"/>
      <c r="AA11" s="11"/>
      <c r="AB11" s="11"/>
      <c r="AC11" s="11"/>
      <c r="AD11" s="11"/>
      <c r="AE11" s="11"/>
      <c r="AF11" s="11"/>
      <c r="AG11" s="39">
        <f t="shared" si="6"/>
        <v>20</v>
      </c>
      <c r="AH11" s="11">
        <f t="shared" si="7"/>
        <v>20</v>
      </c>
      <c r="AI11" s="11" t="e">
        <f t="shared" si="8"/>
        <v>#DIV/0!</v>
      </c>
      <c r="AJ11" s="11" t="e">
        <f t="shared" si="9"/>
        <v>#DIV/0!</v>
      </c>
      <c r="AK11" s="11" t="e">
        <f t="shared" si="10"/>
        <v>#DIV/0!</v>
      </c>
      <c r="AL11" s="11" t="e">
        <f t="shared" si="11"/>
        <v>#DIV/0!</v>
      </c>
      <c r="AM11" s="11" t="e">
        <f t="shared" si="12"/>
        <v>#DIV/0!</v>
      </c>
      <c r="AN11" s="11" t="e">
        <f t="shared" si="13"/>
        <v>#DIV/0!</v>
      </c>
      <c r="AO11" s="11" t="e">
        <f t="shared" si="14"/>
        <v>#DIV/0!</v>
      </c>
      <c r="AP11" s="11">
        <v>105</v>
      </c>
      <c r="AQ11" s="11">
        <v>0</v>
      </c>
      <c r="AR11" s="12">
        <f t="shared" si="15"/>
        <v>0</v>
      </c>
      <c r="AS11" s="11">
        <v>250</v>
      </c>
      <c r="AT11" s="11">
        <v>160</v>
      </c>
      <c r="AU11" s="12">
        <f t="shared" si="18"/>
        <v>64</v>
      </c>
      <c r="AV11" s="11">
        <v>1000</v>
      </c>
      <c r="AW11" s="11">
        <v>1000</v>
      </c>
      <c r="AX11" s="12">
        <f>AW11/AV11*100</f>
        <v>100</v>
      </c>
      <c r="AY11" s="11">
        <v>200</v>
      </c>
      <c r="AZ11" s="11">
        <v>130</v>
      </c>
      <c r="BA11" s="12">
        <f t="shared" si="16"/>
        <v>65</v>
      </c>
      <c r="BB11" s="11">
        <v>800</v>
      </c>
      <c r="BC11" s="11"/>
      <c r="BD11" s="12">
        <f t="shared" si="17"/>
        <v>0</v>
      </c>
    </row>
    <row r="12" spans="1:56" s="30" customFormat="1" ht="49.5" customHeight="1" outlineLevel="1">
      <c r="A12" s="14">
        <v>8</v>
      </c>
      <c r="B12" s="14" t="s">
        <v>7</v>
      </c>
      <c r="C12" s="11">
        <v>628</v>
      </c>
      <c r="D12" s="11">
        <f t="shared" si="1"/>
        <v>360</v>
      </c>
      <c r="E12" s="12">
        <f t="shared" si="2"/>
        <v>57.324840764331206</v>
      </c>
      <c r="F12" s="11"/>
      <c r="G12" s="11"/>
      <c r="H12" s="11">
        <v>120</v>
      </c>
      <c r="I12" s="11">
        <v>140</v>
      </c>
      <c r="J12" s="11">
        <v>40</v>
      </c>
      <c r="K12" s="11">
        <v>60</v>
      </c>
      <c r="L12" s="11"/>
      <c r="M12" s="11"/>
      <c r="N12" s="11">
        <f t="shared" si="3"/>
        <v>360</v>
      </c>
      <c r="O12" s="12">
        <f t="shared" si="4"/>
        <v>100</v>
      </c>
      <c r="P12" s="11"/>
      <c r="Q12" s="11"/>
      <c r="R12" s="11">
        <v>120</v>
      </c>
      <c r="S12" s="11">
        <v>140</v>
      </c>
      <c r="T12" s="11">
        <v>40</v>
      </c>
      <c r="U12" s="11">
        <v>60</v>
      </c>
      <c r="V12" s="11"/>
      <c r="W12" s="11"/>
      <c r="X12" s="11">
        <f t="shared" si="5"/>
        <v>9556</v>
      </c>
      <c r="Y12" s="11"/>
      <c r="Z12" s="11"/>
      <c r="AA12" s="11">
        <v>4080</v>
      </c>
      <c r="AB12" s="11">
        <v>2846</v>
      </c>
      <c r="AC12" s="11">
        <v>1710</v>
      </c>
      <c r="AD12" s="11">
        <v>920</v>
      </c>
      <c r="AE12" s="11"/>
      <c r="AF12" s="11"/>
      <c r="AG12" s="39">
        <f t="shared" si="6"/>
        <v>26.544444444444444</v>
      </c>
      <c r="AH12" s="11" t="e">
        <f t="shared" si="7"/>
        <v>#DIV/0!</v>
      </c>
      <c r="AI12" s="11" t="e">
        <f t="shared" si="8"/>
        <v>#DIV/0!</v>
      </c>
      <c r="AJ12" s="11">
        <f t="shared" si="9"/>
        <v>34</v>
      </c>
      <c r="AK12" s="11">
        <f t="shared" si="10"/>
        <v>20.32857142857143</v>
      </c>
      <c r="AL12" s="11">
        <f t="shared" si="11"/>
        <v>42.75</v>
      </c>
      <c r="AM12" s="11">
        <f t="shared" si="12"/>
        <v>15.333333333333334</v>
      </c>
      <c r="AN12" s="11" t="e">
        <f t="shared" si="13"/>
        <v>#DIV/0!</v>
      </c>
      <c r="AO12" s="11" t="e">
        <f t="shared" si="14"/>
        <v>#DIV/0!</v>
      </c>
      <c r="AP12" s="11">
        <v>89</v>
      </c>
      <c r="AQ12" s="11">
        <v>89</v>
      </c>
      <c r="AR12" s="12">
        <f t="shared" si="15"/>
        <v>100</v>
      </c>
      <c r="AS12" s="11">
        <v>500</v>
      </c>
      <c r="AT12" s="11">
        <v>122</v>
      </c>
      <c r="AU12" s="12">
        <f t="shared" si="18"/>
        <v>24.4</v>
      </c>
      <c r="AV12" s="11">
        <v>2200</v>
      </c>
      <c r="AW12" s="11">
        <v>2670</v>
      </c>
      <c r="AX12" s="12">
        <f>AW12/AV12*100</f>
        <v>121.36363636363636</v>
      </c>
      <c r="AY12" s="11">
        <v>120</v>
      </c>
      <c r="AZ12" s="11">
        <v>170</v>
      </c>
      <c r="BA12" s="12">
        <f t="shared" si="16"/>
        <v>141.66666666666669</v>
      </c>
      <c r="BB12" s="11">
        <v>690</v>
      </c>
      <c r="BC12" s="11">
        <v>85</v>
      </c>
      <c r="BD12" s="12">
        <f t="shared" si="17"/>
        <v>12.318840579710146</v>
      </c>
    </row>
    <row r="13" spans="1:56" s="30" customFormat="1" ht="49.5" customHeight="1" outlineLevel="1">
      <c r="A13" s="14">
        <v>9</v>
      </c>
      <c r="B13" s="14" t="s">
        <v>8</v>
      </c>
      <c r="C13" s="11">
        <v>800</v>
      </c>
      <c r="D13" s="11">
        <f t="shared" si="1"/>
        <v>180</v>
      </c>
      <c r="E13" s="12">
        <f t="shared" si="2"/>
        <v>22.5</v>
      </c>
      <c r="F13" s="11"/>
      <c r="G13" s="11">
        <v>60</v>
      </c>
      <c r="H13" s="11">
        <v>120</v>
      </c>
      <c r="I13" s="11"/>
      <c r="J13" s="11"/>
      <c r="K13" s="11"/>
      <c r="L13" s="11"/>
      <c r="M13" s="11"/>
      <c r="N13" s="11">
        <f t="shared" si="3"/>
        <v>180</v>
      </c>
      <c r="O13" s="12">
        <f t="shared" si="4"/>
        <v>100</v>
      </c>
      <c r="P13" s="11"/>
      <c r="Q13" s="11">
        <v>60</v>
      </c>
      <c r="R13" s="11">
        <v>120</v>
      </c>
      <c r="S13" s="11"/>
      <c r="T13" s="11"/>
      <c r="U13" s="11"/>
      <c r="V13" s="11"/>
      <c r="W13" s="11"/>
      <c r="X13" s="11">
        <f t="shared" si="5"/>
        <v>6255</v>
      </c>
      <c r="Y13" s="11"/>
      <c r="Z13" s="11">
        <v>1455</v>
      </c>
      <c r="AA13" s="11">
        <v>4800</v>
      </c>
      <c r="AB13" s="11"/>
      <c r="AC13" s="11"/>
      <c r="AD13" s="11"/>
      <c r="AE13" s="11"/>
      <c r="AF13" s="11"/>
      <c r="AG13" s="39">
        <f t="shared" si="6"/>
        <v>34.75</v>
      </c>
      <c r="AH13" s="11" t="e">
        <f t="shared" si="7"/>
        <v>#DIV/0!</v>
      </c>
      <c r="AI13" s="11">
        <f t="shared" si="8"/>
        <v>24.25</v>
      </c>
      <c r="AJ13" s="11">
        <f t="shared" si="9"/>
        <v>40</v>
      </c>
      <c r="AK13" s="11" t="e">
        <f t="shared" si="10"/>
        <v>#DIV/0!</v>
      </c>
      <c r="AL13" s="11" t="e">
        <f t="shared" si="11"/>
        <v>#DIV/0!</v>
      </c>
      <c r="AM13" s="11" t="e">
        <f t="shared" si="12"/>
        <v>#DIV/0!</v>
      </c>
      <c r="AN13" s="11" t="e">
        <f t="shared" si="13"/>
        <v>#DIV/0!</v>
      </c>
      <c r="AO13" s="11" t="e">
        <f t="shared" si="14"/>
        <v>#DIV/0!</v>
      </c>
      <c r="AP13" s="11">
        <v>0</v>
      </c>
      <c r="AQ13" s="11">
        <v>0</v>
      </c>
      <c r="AR13" s="12" t="e">
        <f t="shared" si="15"/>
        <v>#DIV/0!</v>
      </c>
      <c r="AS13" s="11">
        <v>150</v>
      </c>
      <c r="AT13" s="11">
        <v>70</v>
      </c>
      <c r="AU13" s="12">
        <f t="shared" si="18"/>
        <v>46.666666666666664</v>
      </c>
      <c r="AV13" s="11"/>
      <c r="AW13" s="11"/>
      <c r="AX13" s="12"/>
      <c r="AY13" s="11">
        <v>200</v>
      </c>
      <c r="AZ13" s="11">
        <v>200</v>
      </c>
      <c r="BA13" s="12">
        <f t="shared" si="16"/>
        <v>100</v>
      </c>
      <c r="BB13" s="11">
        <v>750</v>
      </c>
      <c r="BC13" s="11"/>
      <c r="BD13" s="12">
        <f t="shared" si="17"/>
        <v>0</v>
      </c>
    </row>
    <row r="14" spans="1:56" s="30" customFormat="1" ht="49.5" customHeight="1" outlineLevel="1">
      <c r="A14" s="14">
        <v>10</v>
      </c>
      <c r="B14" s="14" t="s">
        <v>9</v>
      </c>
      <c r="C14" s="11">
        <v>868</v>
      </c>
      <c r="D14" s="11">
        <f t="shared" si="1"/>
        <v>270</v>
      </c>
      <c r="E14" s="12">
        <f t="shared" si="2"/>
        <v>31.105990783410135</v>
      </c>
      <c r="F14" s="11"/>
      <c r="G14" s="11"/>
      <c r="H14" s="11">
        <v>150</v>
      </c>
      <c r="I14" s="11">
        <v>120</v>
      </c>
      <c r="J14" s="11"/>
      <c r="K14" s="11"/>
      <c r="L14" s="11"/>
      <c r="M14" s="11"/>
      <c r="N14" s="11">
        <f t="shared" si="3"/>
        <v>270</v>
      </c>
      <c r="O14" s="12">
        <f t="shared" si="4"/>
        <v>100</v>
      </c>
      <c r="P14" s="11"/>
      <c r="Q14" s="11"/>
      <c r="R14" s="11">
        <v>150</v>
      </c>
      <c r="S14" s="11">
        <v>120</v>
      </c>
      <c r="T14" s="11"/>
      <c r="U14" s="11"/>
      <c r="V14" s="11"/>
      <c r="W14" s="11"/>
      <c r="X14" s="11">
        <f t="shared" si="5"/>
        <v>6970</v>
      </c>
      <c r="Y14" s="11"/>
      <c r="Z14" s="11"/>
      <c r="AA14" s="11">
        <v>3900</v>
      </c>
      <c r="AB14" s="11">
        <v>3070</v>
      </c>
      <c r="AC14" s="11"/>
      <c r="AD14" s="11"/>
      <c r="AE14" s="11"/>
      <c r="AF14" s="11"/>
      <c r="AG14" s="39">
        <f t="shared" si="6"/>
        <v>25.814814814814813</v>
      </c>
      <c r="AH14" s="11" t="e">
        <f t="shared" si="7"/>
        <v>#DIV/0!</v>
      </c>
      <c r="AI14" s="11" t="e">
        <f t="shared" si="8"/>
        <v>#DIV/0!</v>
      </c>
      <c r="AJ14" s="11">
        <f t="shared" si="9"/>
        <v>26</v>
      </c>
      <c r="AK14" s="11">
        <f t="shared" si="10"/>
        <v>25.583333333333332</v>
      </c>
      <c r="AL14" s="11" t="e">
        <f t="shared" si="11"/>
        <v>#DIV/0!</v>
      </c>
      <c r="AM14" s="11" t="e">
        <f t="shared" si="12"/>
        <v>#DIV/0!</v>
      </c>
      <c r="AN14" s="11" t="e">
        <f t="shared" si="13"/>
        <v>#DIV/0!</v>
      </c>
      <c r="AO14" s="11" t="e">
        <f t="shared" si="14"/>
        <v>#DIV/0!</v>
      </c>
      <c r="AP14" s="11">
        <v>20</v>
      </c>
      <c r="AQ14" s="11">
        <v>20</v>
      </c>
      <c r="AR14" s="12">
        <f t="shared" si="15"/>
        <v>100</v>
      </c>
      <c r="AS14" s="11">
        <v>150</v>
      </c>
      <c r="AT14" s="11">
        <v>80</v>
      </c>
      <c r="AU14" s="12">
        <f t="shared" si="18"/>
        <v>53.333333333333336</v>
      </c>
      <c r="AV14" s="11"/>
      <c r="AW14" s="11"/>
      <c r="AX14" s="12"/>
      <c r="AY14" s="11">
        <v>200</v>
      </c>
      <c r="AZ14" s="11">
        <v>150</v>
      </c>
      <c r="BA14" s="12">
        <f t="shared" si="16"/>
        <v>75</v>
      </c>
      <c r="BB14" s="11">
        <v>880</v>
      </c>
      <c r="BC14" s="11">
        <v>110</v>
      </c>
      <c r="BD14" s="12">
        <f t="shared" si="17"/>
        <v>12.5</v>
      </c>
    </row>
    <row r="15" spans="1:56" s="30" customFormat="1" ht="49.5" customHeight="1" outlineLevel="1">
      <c r="A15" s="14">
        <v>11</v>
      </c>
      <c r="B15" s="14" t="s">
        <v>10</v>
      </c>
      <c r="C15" s="11">
        <v>705</v>
      </c>
      <c r="D15" s="11">
        <f t="shared" si="1"/>
        <v>60</v>
      </c>
      <c r="E15" s="12">
        <f t="shared" si="2"/>
        <v>8.51063829787234</v>
      </c>
      <c r="F15" s="11"/>
      <c r="G15" s="11"/>
      <c r="H15" s="11">
        <v>40</v>
      </c>
      <c r="I15" s="11"/>
      <c r="J15" s="11">
        <v>20</v>
      </c>
      <c r="K15" s="11"/>
      <c r="L15" s="11"/>
      <c r="M15" s="11"/>
      <c r="N15" s="11">
        <f t="shared" si="3"/>
        <v>60</v>
      </c>
      <c r="O15" s="12">
        <f t="shared" si="4"/>
        <v>100</v>
      </c>
      <c r="P15" s="11"/>
      <c r="Q15" s="11"/>
      <c r="R15" s="11">
        <v>40</v>
      </c>
      <c r="S15" s="11"/>
      <c r="T15" s="11">
        <v>20</v>
      </c>
      <c r="U15" s="11"/>
      <c r="V15" s="11"/>
      <c r="W15" s="11"/>
      <c r="X15" s="11">
        <f t="shared" si="5"/>
        <v>1940</v>
      </c>
      <c r="Y15" s="11"/>
      <c r="Z15" s="11"/>
      <c r="AA15" s="11">
        <v>1140</v>
      </c>
      <c r="AB15" s="11"/>
      <c r="AC15" s="11">
        <v>800</v>
      </c>
      <c r="AD15" s="11"/>
      <c r="AE15" s="11"/>
      <c r="AF15" s="11"/>
      <c r="AG15" s="39">
        <f t="shared" si="6"/>
        <v>32.333333333333336</v>
      </c>
      <c r="AH15" s="11" t="e">
        <f t="shared" si="7"/>
        <v>#DIV/0!</v>
      </c>
      <c r="AI15" s="11" t="e">
        <f t="shared" si="8"/>
        <v>#DIV/0!</v>
      </c>
      <c r="AJ15" s="11">
        <f t="shared" si="9"/>
        <v>28.5</v>
      </c>
      <c r="AK15" s="11" t="e">
        <f t="shared" si="10"/>
        <v>#DIV/0!</v>
      </c>
      <c r="AL15" s="11">
        <f t="shared" si="11"/>
        <v>40</v>
      </c>
      <c r="AM15" s="11" t="e">
        <f t="shared" si="12"/>
        <v>#DIV/0!</v>
      </c>
      <c r="AN15" s="11" t="e">
        <f t="shared" si="13"/>
        <v>#DIV/0!</v>
      </c>
      <c r="AO15" s="11" t="e">
        <f t="shared" si="14"/>
        <v>#DIV/0!</v>
      </c>
      <c r="AP15" s="11">
        <v>34</v>
      </c>
      <c r="AQ15" s="11">
        <v>34</v>
      </c>
      <c r="AR15" s="12">
        <f t="shared" si="15"/>
        <v>100</v>
      </c>
      <c r="AS15" s="11">
        <v>300</v>
      </c>
      <c r="AT15" s="11">
        <v>120</v>
      </c>
      <c r="AU15" s="12">
        <f t="shared" si="18"/>
        <v>40</v>
      </c>
      <c r="AV15" s="11">
        <v>1000</v>
      </c>
      <c r="AW15" s="11">
        <v>1200</v>
      </c>
      <c r="AX15" s="12">
        <f>AW15/AV15*100</f>
        <v>120</v>
      </c>
      <c r="AY15" s="11">
        <v>60</v>
      </c>
      <c r="AZ15" s="11">
        <v>60</v>
      </c>
      <c r="BA15" s="12">
        <f t="shared" si="16"/>
        <v>100</v>
      </c>
      <c r="BB15" s="11">
        <v>930</v>
      </c>
      <c r="BC15" s="11">
        <v>50</v>
      </c>
      <c r="BD15" s="12">
        <f t="shared" si="17"/>
        <v>5.376344086021505</v>
      </c>
    </row>
    <row r="16" spans="1:56" s="30" customFormat="1" ht="49.5" customHeight="1" outlineLevel="1">
      <c r="A16" s="14">
        <v>12</v>
      </c>
      <c r="B16" s="14" t="s">
        <v>11</v>
      </c>
      <c r="C16" s="11">
        <v>625</v>
      </c>
      <c r="D16" s="11">
        <f t="shared" si="1"/>
        <v>326</v>
      </c>
      <c r="E16" s="12">
        <f t="shared" si="2"/>
        <v>52.16</v>
      </c>
      <c r="F16" s="11">
        <v>60</v>
      </c>
      <c r="G16" s="11"/>
      <c r="H16" s="11">
        <v>40</v>
      </c>
      <c r="I16" s="11">
        <v>146</v>
      </c>
      <c r="J16" s="11">
        <v>20</v>
      </c>
      <c r="K16" s="11">
        <v>60</v>
      </c>
      <c r="L16" s="11"/>
      <c r="M16" s="11"/>
      <c r="N16" s="11">
        <f t="shared" si="3"/>
        <v>282</v>
      </c>
      <c r="O16" s="12">
        <f t="shared" si="4"/>
        <v>86.50306748466258</v>
      </c>
      <c r="P16" s="11">
        <v>60</v>
      </c>
      <c r="Q16" s="11"/>
      <c r="R16" s="11">
        <v>40</v>
      </c>
      <c r="S16" s="11">
        <v>110</v>
      </c>
      <c r="T16" s="11">
        <v>12</v>
      </c>
      <c r="U16" s="11">
        <v>60</v>
      </c>
      <c r="V16" s="11"/>
      <c r="W16" s="11"/>
      <c r="X16" s="11">
        <f t="shared" si="5"/>
        <v>11089</v>
      </c>
      <c r="Y16" s="11">
        <v>2623</v>
      </c>
      <c r="Z16" s="11"/>
      <c r="AA16" s="11">
        <v>2120</v>
      </c>
      <c r="AB16" s="11">
        <v>4346</v>
      </c>
      <c r="AC16" s="11">
        <v>500</v>
      </c>
      <c r="AD16" s="11">
        <v>1500</v>
      </c>
      <c r="AE16" s="11"/>
      <c r="AF16" s="11"/>
      <c r="AG16" s="39">
        <f t="shared" si="6"/>
        <v>39.322695035460995</v>
      </c>
      <c r="AH16" s="11">
        <f t="shared" si="7"/>
        <v>43.71666666666667</v>
      </c>
      <c r="AI16" s="11" t="e">
        <f t="shared" si="8"/>
        <v>#DIV/0!</v>
      </c>
      <c r="AJ16" s="11">
        <f t="shared" si="9"/>
        <v>53</v>
      </c>
      <c r="AK16" s="11">
        <f t="shared" si="10"/>
        <v>39.50909090909091</v>
      </c>
      <c r="AL16" s="11">
        <f t="shared" si="11"/>
        <v>41.666666666666664</v>
      </c>
      <c r="AM16" s="11">
        <f t="shared" si="12"/>
        <v>25</v>
      </c>
      <c r="AN16" s="11" t="e">
        <f t="shared" si="13"/>
        <v>#DIV/0!</v>
      </c>
      <c r="AO16" s="11" t="e">
        <f t="shared" si="14"/>
        <v>#DIV/0!</v>
      </c>
      <c r="AP16" s="11">
        <v>156</v>
      </c>
      <c r="AQ16" s="11">
        <v>156</v>
      </c>
      <c r="AR16" s="12">
        <f t="shared" si="15"/>
        <v>100</v>
      </c>
      <c r="AS16" s="11">
        <v>650</v>
      </c>
      <c r="AT16" s="11">
        <v>500</v>
      </c>
      <c r="AU16" s="12">
        <f t="shared" si="18"/>
        <v>76.92307692307693</v>
      </c>
      <c r="AV16" s="11">
        <v>1500</v>
      </c>
      <c r="AW16" s="11">
        <v>1600</v>
      </c>
      <c r="AX16" s="12">
        <f>AW16/AV16*100</f>
        <v>106.66666666666667</v>
      </c>
      <c r="AY16" s="11">
        <v>240</v>
      </c>
      <c r="AZ16" s="11">
        <v>120</v>
      </c>
      <c r="BA16" s="12">
        <f t="shared" si="16"/>
        <v>50</v>
      </c>
      <c r="BB16" s="11">
        <v>740</v>
      </c>
      <c r="BC16" s="11">
        <v>87</v>
      </c>
      <c r="BD16" s="12">
        <f t="shared" si="17"/>
        <v>11.756756756756758</v>
      </c>
    </row>
    <row r="17" spans="1:56" s="30" customFormat="1" ht="49.5" customHeight="1" outlineLevel="1">
      <c r="A17" s="14">
        <v>13</v>
      </c>
      <c r="B17" s="14" t="s">
        <v>12</v>
      </c>
      <c r="C17" s="11">
        <v>530</v>
      </c>
      <c r="D17" s="11">
        <f t="shared" si="1"/>
        <v>450</v>
      </c>
      <c r="E17" s="12">
        <f t="shared" si="2"/>
        <v>84.90566037735849</v>
      </c>
      <c r="F17" s="11"/>
      <c r="G17" s="11">
        <v>20</v>
      </c>
      <c r="H17" s="11">
        <v>220</v>
      </c>
      <c r="I17" s="11">
        <v>120</v>
      </c>
      <c r="J17" s="11">
        <v>30</v>
      </c>
      <c r="K17" s="11">
        <v>60</v>
      </c>
      <c r="L17" s="11"/>
      <c r="M17" s="11"/>
      <c r="N17" s="11">
        <f t="shared" si="3"/>
        <v>410</v>
      </c>
      <c r="O17" s="12">
        <f t="shared" si="4"/>
        <v>91.11111111111111</v>
      </c>
      <c r="P17" s="11"/>
      <c r="Q17" s="11"/>
      <c r="R17" s="11">
        <v>220</v>
      </c>
      <c r="S17" s="11">
        <v>100</v>
      </c>
      <c r="T17" s="11">
        <v>30</v>
      </c>
      <c r="U17" s="11">
        <v>60</v>
      </c>
      <c r="V17" s="11"/>
      <c r="W17" s="11"/>
      <c r="X17" s="11">
        <f t="shared" si="5"/>
        <v>11500</v>
      </c>
      <c r="Y17" s="11"/>
      <c r="Z17" s="11"/>
      <c r="AA17" s="11">
        <v>6600</v>
      </c>
      <c r="AB17" s="11">
        <v>2500</v>
      </c>
      <c r="AC17" s="11">
        <v>1200</v>
      </c>
      <c r="AD17" s="11">
        <v>1200</v>
      </c>
      <c r="AE17" s="11"/>
      <c r="AF17" s="11"/>
      <c r="AG17" s="39">
        <f t="shared" si="6"/>
        <v>28.048780487804876</v>
      </c>
      <c r="AH17" s="11" t="e">
        <f t="shared" si="7"/>
        <v>#DIV/0!</v>
      </c>
      <c r="AI17" s="11" t="e">
        <f t="shared" si="8"/>
        <v>#DIV/0!</v>
      </c>
      <c r="AJ17" s="11">
        <f t="shared" si="9"/>
        <v>30</v>
      </c>
      <c r="AK17" s="11">
        <f t="shared" si="10"/>
        <v>25</v>
      </c>
      <c r="AL17" s="11">
        <f t="shared" si="11"/>
        <v>40</v>
      </c>
      <c r="AM17" s="11">
        <f t="shared" si="12"/>
        <v>20</v>
      </c>
      <c r="AN17" s="11" t="e">
        <f t="shared" si="13"/>
        <v>#DIV/0!</v>
      </c>
      <c r="AO17" s="11" t="e">
        <f t="shared" si="14"/>
        <v>#DIV/0!</v>
      </c>
      <c r="AP17" s="11">
        <v>186</v>
      </c>
      <c r="AQ17" s="11">
        <v>186</v>
      </c>
      <c r="AR17" s="12">
        <f t="shared" si="15"/>
        <v>100</v>
      </c>
      <c r="AS17" s="11">
        <v>850</v>
      </c>
      <c r="AT17" s="11">
        <v>400</v>
      </c>
      <c r="AU17" s="12">
        <f t="shared" si="18"/>
        <v>47.05882352941176</v>
      </c>
      <c r="AV17" s="11">
        <v>3800</v>
      </c>
      <c r="AW17" s="11">
        <v>4500</v>
      </c>
      <c r="AX17" s="12">
        <f>AW17/AV17*100</f>
        <v>118.42105263157893</v>
      </c>
      <c r="AY17" s="11">
        <v>250</v>
      </c>
      <c r="AZ17" s="11">
        <v>250</v>
      </c>
      <c r="BA17" s="12">
        <f t="shared" si="16"/>
        <v>100</v>
      </c>
      <c r="BB17" s="11">
        <v>640</v>
      </c>
      <c r="BC17" s="11">
        <v>50</v>
      </c>
      <c r="BD17" s="12">
        <f t="shared" si="17"/>
        <v>7.8125</v>
      </c>
    </row>
    <row r="18" spans="1:56" s="30" customFormat="1" ht="49.5" customHeight="1" outlineLevel="1">
      <c r="A18" s="14">
        <v>14</v>
      </c>
      <c r="B18" s="14" t="s">
        <v>13</v>
      </c>
      <c r="C18" s="11">
        <v>1355</v>
      </c>
      <c r="D18" s="11">
        <f t="shared" si="1"/>
        <v>851</v>
      </c>
      <c r="E18" s="12">
        <f t="shared" si="2"/>
        <v>62.80442804428045</v>
      </c>
      <c r="F18" s="11">
        <v>88</v>
      </c>
      <c r="G18" s="11"/>
      <c r="H18" s="11">
        <v>413</v>
      </c>
      <c r="I18" s="11">
        <v>230</v>
      </c>
      <c r="J18" s="11"/>
      <c r="K18" s="11">
        <v>120</v>
      </c>
      <c r="L18" s="11"/>
      <c r="M18" s="11"/>
      <c r="N18" s="11">
        <f t="shared" si="3"/>
        <v>545</v>
      </c>
      <c r="O18" s="12">
        <f t="shared" si="4"/>
        <v>64.04230317273796</v>
      </c>
      <c r="P18" s="11">
        <v>88</v>
      </c>
      <c r="Q18" s="11"/>
      <c r="R18" s="11">
        <v>350</v>
      </c>
      <c r="S18" s="11">
        <v>72</v>
      </c>
      <c r="T18" s="11"/>
      <c r="U18" s="11">
        <v>35</v>
      </c>
      <c r="V18" s="11"/>
      <c r="W18" s="11"/>
      <c r="X18" s="11">
        <f t="shared" si="5"/>
        <v>19942</v>
      </c>
      <c r="Y18" s="11">
        <v>3763</v>
      </c>
      <c r="Z18" s="11"/>
      <c r="AA18" s="11">
        <v>11973</v>
      </c>
      <c r="AB18" s="11">
        <v>2836</v>
      </c>
      <c r="AC18" s="11"/>
      <c r="AD18" s="11">
        <v>1370</v>
      </c>
      <c r="AE18" s="11"/>
      <c r="AF18" s="11"/>
      <c r="AG18" s="39">
        <f t="shared" si="6"/>
        <v>36.590825688073394</v>
      </c>
      <c r="AH18" s="11">
        <f t="shared" si="7"/>
        <v>42.76136363636363</v>
      </c>
      <c r="AI18" s="11" t="e">
        <f t="shared" si="8"/>
        <v>#DIV/0!</v>
      </c>
      <c r="AJ18" s="11">
        <f t="shared" si="9"/>
        <v>34.20857142857143</v>
      </c>
      <c r="AK18" s="11">
        <f t="shared" si="10"/>
        <v>39.388888888888886</v>
      </c>
      <c r="AL18" s="11" t="e">
        <f t="shared" si="11"/>
        <v>#DIV/0!</v>
      </c>
      <c r="AM18" s="11">
        <f t="shared" si="12"/>
        <v>39.142857142857146</v>
      </c>
      <c r="AN18" s="11" t="e">
        <f t="shared" si="13"/>
        <v>#DIV/0!</v>
      </c>
      <c r="AO18" s="11" t="e">
        <f t="shared" si="14"/>
        <v>#DIV/0!</v>
      </c>
      <c r="AP18" s="11">
        <v>294</v>
      </c>
      <c r="AQ18" s="11">
        <v>294</v>
      </c>
      <c r="AR18" s="12">
        <f t="shared" si="15"/>
        <v>100</v>
      </c>
      <c r="AS18" s="11">
        <v>820</v>
      </c>
      <c r="AT18" s="11">
        <v>609</v>
      </c>
      <c r="AU18" s="12">
        <f t="shared" si="18"/>
        <v>74.26829268292683</v>
      </c>
      <c r="AV18" s="11">
        <v>4500</v>
      </c>
      <c r="AW18" s="11">
        <v>5288</v>
      </c>
      <c r="AX18" s="12">
        <f>AW18/AV18*100</f>
        <v>117.51111111111112</v>
      </c>
      <c r="AY18" s="11">
        <v>600</v>
      </c>
      <c r="AZ18" s="11">
        <v>320</v>
      </c>
      <c r="BA18" s="12">
        <f t="shared" si="16"/>
        <v>53.333333333333336</v>
      </c>
      <c r="BB18" s="11">
        <v>1350</v>
      </c>
      <c r="BC18" s="11">
        <v>185</v>
      </c>
      <c r="BD18" s="12">
        <f t="shared" si="17"/>
        <v>13.703703703703704</v>
      </c>
    </row>
    <row r="19" spans="1:56" s="43" customFormat="1" ht="49.5" customHeight="1">
      <c r="A19" s="14">
        <v>15</v>
      </c>
      <c r="B19" s="14" t="s">
        <v>14</v>
      </c>
      <c r="C19" s="11">
        <v>300</v>
      </c>
      <c r="D19" s="11">
        <f t="shared" si="1"/>
        <v>0</v>
      </c>
      <c r="E19" s="12">
        <f t="shared" si="2"/>
        <v>0</v>
      </c>
      <c r="F19" s="37"/>
      <c r="G19" s="37"/>
      <c r="H19" s="37"/>
      <c r="I19" s="37"/>
      <c r="J19" s="37"/>
      <c r="K19" s="37"/>
      <c r="L19" s="37"/>
      <c r="M19" s="37"/>
      <c r="N19" s="11">
        <f t="shared" si="3"/>
        <v>0</v>
      </c>
      <c r="O19" s="12" t="e">
        <f t="shared" si="4"/>
        <v>#DIV/0!</v>
      </c>
      <c r="P19" s="37"/>
      <c r="Q19" s="37"/>
      <c r="R19" s="37"/>
      <c r="S19" s="37"/>
      <c r="T19" s="37"/>
      <c r="U19" s="37"/>
      <c r="V19" s="37"/>
      <c r="W19" s="37"/>
      <c r="X19" s="11">
        <f t="shared" si="5"/>
        <v>0</v>
      </c>
      <c r="Y19" s="37"/>
      <c r="Z19" s="37"/>
      <c r="AA19" s="37"/>
      <c r="AB19" s="37"/>
      <c r="AC19" s="37"/>
      <c r="AD19" s="37"/>
      <c r="AE19" s="37"/>
      <c r="AF19" s="37"/>
      <c r="AG19" s="39" t="e">
        <f t="shared" si="6"/>
        <v>#DIV/0!</v>
      </c>
      <c r="AH19" s="11" t="e">
        <f t="shared" si="7"/>
        <v>#DIV/0!</v>
      </c>
      <c r="AI19" s="11" t="e">
        <f t="shared" si="8"/>
        <v>#DIV/0!</v>
      </c>
      <c r="AJ19" s="11" t="e">
        <f t="shared" si="9"/>
        <v>#DIV/0!</v>
      </c>
      <c r="AK19" s="11" t="e">
        <f t="shared" si="10"/>
        <v>#DIV/0!</v>
      </c>
      <c r="AL19" s="11" t="e">
        <f t="shared" si="11"/>
        <v>#DIV/0!</v>
      </c>
      <c r="AM19" s="11" t="e">
        <f t="shared" si="12"/>
        <v>#DIV/0!</v>
      </c>
      <c r="AN19" s="11" t="e">
        <f t="shared" si="13"/>
        <v>#DIV/0!</v>
      </c>
      <c r="AO19" s="11" t="e">
        <f t="shared" si="14"/>
        <v>#DIV/0!</v>
      </c>
      <c r="AP19" s="11">
        <v>0</v>
      </c>
      <c r="AQ19" s="11">
        <v>0</v>
      </c>
      <c r="AR19" s="12" t="e">
        <f t="shared" si="15"/>
        <v>#DIV/0!</v>
      </c>
      <c r="AS19" s="11">
        <v>0</v>
      </c>
      <c r="AT19" s="11">
        <v>360</v>
      </c>
      <c r="AU19" s="12"/>
      <c r="AV19" s="11">
        <v>0</v>
      </c>
      <c r="AW19" s="11"/>
      <c r="AX19" s="12"/>
      <c r="AY19" s="11"/>
      <c r="AZ19" s="11"/>
      <c r="BA19" s="12"/>
      <c r="BB19" s="11">
        <v>300</v>
      </c>
      <c r="BC19" s="11"/>
      <c r="BD19" s="12">
        <f t="shared" si="17"/>
        <v>0</v>
      </c>
    </row>
    <row r="20" spans="1:56" s="43" customFormat="1" ht="49.5" customHeight="1">
      <c r="A20" s="14">
        <v>16</v>
      </c>
      <c r="B20" s="14" t="s">
        <v>19</v>
      </c>
      <c r="C20" s="11">
        <v>920</v>
      </c>
      <c r="D20" s="11">
        <f t="shared" si="1"/>
        <v>464</v>
      </c>
      <c r="E20" s="12">
        <f t="shared" si="2"/>
        <v>50.43478260869565</v>
      </c>
      <c r="F20" s="15">
        <v>204</v>
      </c>
      <c r="G20" s="15"/>
      <c r="H20" s="15">
        <v>100</v>
      </c>
      <c r="I20" s="15">
        <v>60</v>
      </c>
      <c r="J20" s="15">
        <v>30</v>
      </c>
      <c r="K20" s="15">
        <v>70</v>
      </c>
      <c r="L20" s="37"/>
      <c r="M20" s="37"/>
      <c r="N20" s="11">
        <f t="shared" si="3"/>
        <v>374</v>
      </c>
      <c r="O20" s="12">
        <f t="shared" si="4"/>
        <v>80.60344827586206</v>
      </c>
      <c r="P20" s="15">
        <v>204</v>
      </c>
      <c r="Q20" s="15"/>
      <c r="R20" s="15">
        <v>100</v>
      </c>
      <c r="S20" s="15"/>
      <c r="T20" s="15">
        <v>30</v>
      </c>
      <c r="U20" s="15">
        <v>40</v>
      </c>
      <c r="V20" s="37"/>
      <c r="W20" s="37"/>
      <c r="X20" s="11">
        <f t="shared" si="5"/>
        <v>11020</v>
      </c>
      <c r="Y20" s="15">
        <v>6120</v>
      </c>
      <c r="Z20" s="37"/>
      <c r="AA20" s="15">
        <v>3000</v>
      </c>
      <c r="AB20" s="15"/>
      <c r="AC20" s="15">
        <v>900</v>
      </c>
      <c r="AD20" s="15">
        <v>1000</v>
      </c>
      <c r="AE20" s="37"/>
      <c r="AF20" s="37"/>
      <c r="AG20" s="39">
        <f t="shared" si="6"/>
        <v>29.46524064171123</v>
      </c>
      <c r="AH20" s="11">
        <f t="shared" si="7"/>
        <v>30</v>
      </c>
      <c r="AI20" s="11" t="e">
        <f t="shared" si="8"/>
        <v>#DIV/0!</v>
      </c>
      <c r="AJ20" s="11">
        <f t="shared" si="9"/>
        <v>30</v>
      </c>
      <c r="AK20" s="11" t="e">
        <f t="shared" si="10"/>
        <v>#DIV/0!</v>
      </c>
      <c r="AL20" s="11">
        <f t="shared" si="11"/>
        <v>30</v>
      </c>
      <c r="AM20" s="11">
        <f t="shared" si="12"/>
        <v>25</v>
      </c>
      <c r="AN20" s="11" t="e">
        <f t="shared" si="13"/>
        <v>#DIV/0!</v>
      </c>
      <c r="AO20" s="11" t="e">
        <f t="shared" si="14"/>
        <v>#DIV/0!</v>
      </c>
      <c r="AP20" s="11">
        <v>175</v>
      </c>
      <c r="AQ20" s="11">
        <v>20</v>
      </c>
      <c r="AR20" s="12">
        <f t="shared" si="15"/>
        <v>11.428571428571429</v>
      </c>
      <c r="AS20" s="11">
        <v>850</v>
      </c>
      <c r="AT20" s="11">
        <v>390</v>
      </c>
      <c r="AU20" s="12">
        <f>AT20/AS20*100</f>
        <v>45.88235294117647</v>
      </c>
      <c r="AV20" s="11">
        <v>2500</v>
      </c>
      <c r="AW20" s="11">
        <v>2500</v>
      </c>
      <c r="AX20" s="12">
        <f>AW20/AV20*100</f>
        <v>100</v>
      </c>
      <c r="AY20" s="11">
        <v>300</v>
      </c>
      <c r="AZ20" s="11">
        <v>250</v>
      </c>
      <c r="BA20" s="12">
        <f>AZ20/AY20*100</f>
        <v>83.33333333333334</v>
      </c>
      <c r="BB20" s="11">
        <v>880</v>
      </c>
      <c r="BC20" s="11"/>
      <c r="BD20" s="12">
        <f t="shared" si="17"/>
        <v>0</v>
      </c>
    </row>
    <row r="21" spans="1:56" s="31" customFormat="1" ht="49.5" customHeight="1">
      <c r="A21" s="14">
        <v>17</v>
      </c>
      <c r="B21" s="14" t="s">
        <v>23</v>
      </c>
      <c r="C21" s="13">
        <v>240</v>
      </c>
      <c r="D21" s="11">
        <f t="shared" si="1"/>
        <v>0</v>
      </c>
      <c r="E21" s="12">
        <f t="shared" si="2"/>
        <v>0</v>
      </c>
      <c r="F21" s="37"/>
      <c r="G21" s="37"/>
      <c r="H21" s="37"/>
      <c r="I21" s="37"/>
      <c r="J21" s="37"/>
      <c r="K21" s="37"/>
      <c r="L21" s="37"/>
      <c r="M21" s="37"/>
      <c r="N21" s="11">
        <f t="shared" si="3"/>
        <v>0</v>
      </c>
      <c r="O21" s="12" t="e">
        <f t="shared" si="4"/>
        <v>#DIV/0!</v>
      </c>
      <c r="P21" s="37"/>
      <c r="Q21" s="37"/>
      <c r="R21" s="37"/>
      <c r="S21" s="37"/>
      <c r="T21" s="37"/>
      <c r="U21" s="37"/>
      <c r="V21" s="37"/>
      <c r="W21" s="37"/>
      <c r="X21" s="11">
        <f t="shared" si="5"/>
        <v>0</v>
      </c>
      <c r="Y21" s="37"/>
      <c r="Z21" s="37"/>
      <c r="AA21" s="37"/>
      <c r="AB21" s="37"/>
      <c r="AC21" s="37"/>
      <c r="AD21" s="37"/>
      <c r="AE21" s="37"/>
      <c r="AF21" s="37"/>
      <c r="AG21" s="39" t="e">
        <f t="shared" si="6"/>
        <v>#DIV/0!</v>
      </c>
      <c r="AH21" s="11" t="e">
        <f t="shared" si="7"/>
        <v>#DIV/0!</v>
      </c>
      <c r="AI21" s="11" t="e">
        <f t="shared" si="8"/>
        <v>#DIV/0!</v>
      </c>
      <c r="AJ21" s="11" t="e">
        <f t="shared" si="9"/>
        <v>#DIV/0!</v>
      </c>
      <c r="AK21" s="11" t="e">
        <f t="shared" si="10"/>
        <v>#DIV/0!</v>
      </c>
      <c r="AL21" s="11" t="e">
        <f t="shared" si="11"/>
        <v>#DIV/0!</v>
      </c>
      <c r="AM21" s="11" t="e">
        <f t="shared" si="12"/>
        <v>#DIV/0!</v>
      </c>
      <c r="AN21" s="11" t="e">
        <f t="shared" si="13"/>
        <v>#DIV/0!</v>
      </c>
      <c r="AO21" s="11" t="e">
        <f t="shared" si="14"/>
        <v>#DIV/0!</v>
      </c>
      <c r="AP21" s="11">
        <v>0</v>
      </c>
      <c r="AQ21" s="11">
        <v>0</v>
      </c>
      <c r="AR21" s="12" t="e">
        <f t="shared" si="15"/>
        <v>#DIV/0!</v>
      </c>
      <c r="AS21" s="13"/>
      <c r="AT21" s="13"/>
      <c r="AU21" s="12"/>
      <c r="AV21" s="13"/>
      <c r="AW21" s="13"/>
      <c r="AX21" s="12"/>
      <c r="AY21" s="13">
        <v>660</v>
      </c>
      <c r="AZ21" s="13">
        <v>660</v>
      </c>
      <c r="BA21" s="12">
        <f>AZ21/AY21*100</f>
        <v>100</v>
      </c>
      <c r="BB21" s="13">
        <v>270</v>
      </c>
      <c r="BC21" s="13"/>
      <c r="BD21" s="12">
        <f t="shared" si="17"/>
        <v>0</v>
      </c>
    </row>
    <row r="22" spans="1:56" s="31" customFormat="1" ht="49.5" customHeight="1">
      <c r="A22" s="32"/>
      <c r="B22" s="32" t="s">
        <v>18</v>
      </c>
      <c r="C22" s="13">
        <f>C5+C6+C7+C8+C9+C10+C11+C12+C13+C14+C15+C16+C17+C18+C19+C20+C21</f>
        <v>14798</v>
      </c>
      <c r="D22" s="13">
        <f>D5+D6+D7+D8+D9+D10+D11+D12+D13+D14+D15+D16+D17+D18+D19+D20+D21</f>
        <v>7053</v>
      </c>
      <c r="E22" s="20">
        <f>D22/C22*100</f>
        <v>47.66184619543182</v>
      </c>
      <c r="F22" s="13">
        <f aca="true" t="shared" si="19" ref="F22:M22">F5+F6+F7+F8+F9+F10+F11+F12+F13+F14+F15+F16+F17+F18+F19+F20+F21</f>
        <v>736</v>
      </c>
      <c r="G22" s="13">
        <f t="shared" si="19"/>
        <v>249</v>
      </c>
      <c r="H22" s="13">
        <f t="shared" si="19"/>
        <v>2844</v>
      </c>
      <c r="I22" s="13">
        <f t="shared" si="19"/>
        <v>1637</v>
      </c>
      <c r="J22" s="13">
        <f t="shared" si="19"/>
        <v>240</v>
      </c>
      <c r="K22" s="13">
        <f t="shared" si="19"/>
        <v>560</v>
      </c>
      <c r="L22" s="13">
        <f t="shared" si="19"/>
        <v>737</v>
      </c>
      <c r="M22" s="13">
        <f t="shared" si="19"/>
        <v>50</v>
      </c>
      <c r="N22" s="13">
        <f>N5+N6+N7+N8+N9+N10+N11+N12+N13+N14+N15+N16+N17+N18+N19+N20+N21</f>
        <v>6139</v>
      </c>
      <c r="O22" s="12">
        <f t="shared" si="4"/>
        <v>87.0409754714306</v>
      </c>
      <c r="P22" s="13">
        <f aca="true" t="shared" si="20" ref="P22:W22">P5+P6+P7+P8+P9+P10+P11+P12+P13+P14+P15+P16+P17+P18+P19+P20+P21</f>
        <v>736</v>
      </c>
      <c r="Q22" s="13">
        <f t="shared" si="20"/>
        <v>229</v>
      </c>
      <c r="R22" s="13">
        <f t="shared" si="20"/>
        <v>2781</v>
      </c>
      <c r="S22" s="13">
        <f t="shared" si="20"/>
        <v>1173</v>
      </c>
      <c r="T22" s="13">
        <f t="shared" si="20"/>
        <v>232</v>
      </c>
      <c r="U22" s="13">
        <f t="shared" si="20"/>
        <v>445</v>
      </c>
      <c r="V22" s="13">
        <f t="shared" si="20"/>
        <v>543</v>
      </c>
      <c r="W22" s="13">
        <f t="shared" si="20"/>
        <v>0</v>
      </c>
      <c r="X22" s="13">
        <f>X5+X6+X7+X8+X9+X10+X11+X12+X13+X14+X15+X16+X17+X18+X19+X20+X21</f>
        <v>167722</v>
      </c>
      <c r="Y22" s="13">
        <f aca="true" t="shared" si="21" ref="Y22:AF22">Y5+Y6+Y7+Y8+Y9+Y10+Y11+Y12+Y13+Y14+Y15+Y16+Y17+Y18+Y19+Y20+Y21</f>
        <v>20005</v>
      </c>
      <c r="Z22" s="13">
        <f t="shared" si="21"/>
        <v>7005</v>
      </c>
      <c r="AA22" s="13">
        <f t="shared" si="21"/>
        <v>81795</v>
      </c>
      <c r="AB22" s="13">
        <f t="shared" si="21"/>
        <v>32443</v>
      </c>
      <c r="AC22" s="13">
        <f t="shared" si="21"/>
        <v>7708</v>
      </c>
      <c r="AD22" s="13">
        <f t="shared" si="21"/>
        <v>7371</v>
      </c>
      <c r="AE22" s="13">
        <f t="shared" si="21"/>
        <v>11395</v>
      </c>
      <c r="AF22" s="13">
        <f t="shared" si="21"/>
        <v>0</v>
      </c>
      <c r="AG22" s="40">
        <f t="shared" si="6"/>
        <v>27.320736276266494</v>
      </c>
      <c r="AH22" s="13">
        <f t="shared" si="7"/>
        <v>27.18070652173913</v>
      </c>
      <c r="AI22" s="13">
        <f t="shared" si="8"/>
        <v>30.58951965065502</v>
      </c>
      <c r="AJ22" s="13">
        <f t="shared" si="9"/>
        <v>29.41208198489752</v>
      </c>
      <c r="AK22" s="13">
        <f t="shared" si="10"/>
        <v>27.658141517476555</v>
      </c>
      <c r="AL22" s="13">
        <f t="shared" si="11"/>
        <v>33.224137931034484</v>
      </c>
      <c r="AM22" s="13">
        <f t="shared" si="12"/>
        <v>16.564044943820225</v>
      </c>
      <c r="AN22" s="13">
        <f t="shared" si="13"/>
        <v>20.98526703499079</v>
      </c>
      <c r="AO22" s="13" t="e">
        <f t="shared" si="14"/>
        <v>#DIV/0!</v>
      </c>
      <c r="AP22" s="13">
        <f>SUM(AP5:AP21)</f>
        <v>3192</v>
      </c>
      <c r="AQ22" s="13">
        <v>2760</v>
      </c>
      <c r="AR22" s="20">
        <f t="shared" si="15"/>
        <v>86.46616541353383</v>
      </c>
      <c r="AS22" s="13">
        <f>SUM(AS5:AS21)</f>
        <v>8470</v>
      </c>
      <c r="AT22" s="13">
        <f>SUM(AT5:AT21)</f>
        <v>4341</v>
      </c>
      <c r="AU22" s="20">
        <f>AT22/AS22*100</f>
        <v>51.25147579693034</v>
      </c>
      <c r="AV22" s="13">
        <f>SUM(AV5:AV21)</f>
        <v>32100</v>
      </c>
      <c r="AW22" s="13">
        <f>SUM(AW5:AW21)</f>
        <v>36694</v>
      </c>
      <c r="AX22" s="20">
        <f>AW22/AV22*100</f>
        <v>114.31152647975078</v>
      </c>
      <c r="AY22" s="13">
        <f>SUM(AY5:AY21)</f>
        <v>5670</v>
      </c>
      <c r="AZ22" s="13">
        <f>SUM(AZ5:AZ21)</f>
        <v>4900</v>
      </c>
      <c r="BA22" s="20">
        <f>AZ22/AY22*100</f>
        <v>86.41975308641975</v>
      </c>
      <c r="BB22" s="13">
        <f>BB5+BB6+BB7+BB8+BB9+BB10+BB11+BB12+BB13+BB14+BB15+BB16+BB17+BB18+BB19+BB20+BB21</f>
        <v>16250</v>
      </c>
      <c r="BC22" s="13">
        <f>BC5+BC6+BC7+BC8+BC9+BC10+BC11+BC12+BC13+BC14+BC15+BC16+BC17+BC18+BC19+BC20+BC21</f>
        <v>1339</v>
      </c>
      <c r="BD22" s="12">
        <f t="shared" si="17"/>
        <v>8.24</v>
      </c>
    </row>
    <row r="23" spans="1:56" s="35" customFormat="1" ht="49.5" customHeight="1" outlineLevel="1">
      <c r="A23" s="33"/>
      <c r="B23" s="34" t="s">
        <v>20</v>
      </c>
      <c r="C23" s="15">
        <v>6793</v>
      </c>
      <c r="D23" s="15">
        <f>F23+G23+H23+I23+J23+K23+L23+M23</f>
        <v>2079</v>
      </c>
      <c r="E23" s="12">
        <f>D23/C23*100</f>
        <v>30.60503459443545</v>
      </c>
      <c r="F23" s="11">
        <v>626</v>
      </c>
      <c r="G23" s="44">
        <v>14</v>
      </c>
      <c r="H23" s="44">
        <v>714</v>
      </c>
      <c r="I23" s="44">
        <v>530</v>
      </c>
      <c r="J23" s="44">
        <v>40</v>
      </c>
      <c r="K23" s="44">
        <v>45</v>
      </c>
      <c r="L23" s="44">
        <v>110</v>
      </c>
      <c r="M23" s="44"/>
      <c r="N23" s="15">
        <f>P23+Q23+R23+S23+T23+U23+V23+W23</f>
        <v>1845</v>
      </c>
      <c r="O23" s="12">
        <f t="shared" si="4"/>
        <v>88.74458874458875</v>
      </c>
      <c r="P23" s="44">
        <v>626</v>
      </c>
      <c r="Q23" s="44"/>
      <c r="R23" s="44">
        <v>564</v>
      </c>
      <c r="S23" s="44">
        <v>460</v>
      </c>
      <c r="T23" s="44">
        <v>40</v>
      </c>
      <c r="U23" s="44">
        <v>45</v>
      </c>
      <c r="V23" s="44">
        <v>110</v>
      </c>
      <c r="W23" s="44"/>
      <c r="X23" s="15">
        <f>Y23+Z23+AA23+AB23+AC23+AD23+AE23+AF23</f>
        <v>41206</v>
      </c>
      <c r="Y23" s="44">
        <v>10810</v>
      </c>
      <c r="Z23" s="44"/>
      <c r="AA23" s="45">
        <v>17045</v>
      </c>
      <c r="AB23" s="44">
        <v>8811</v>
      </c>
      <c r="AC23" s="44">
        <v>1100</v>
      </c>
      <c r="AD23" s="44">
        <v>690</v>
      </c>
      <c r="AE23" s="44">
        <v>2750</v>
      </c>
      <c r="AF23" s="44"/>
      <c r="AG23" s="39">
        <f t="shared" si="6"/>
        <v>22.333875338753387</v>
      </c>
      <c r="AH23" s="11">
        <f t="shared" si="7"/>
        <v>17.268370607028753</v>
      </c>
      <c r="AI23" s="11" t="e">
        <f t="shared" si="8"/>
        <v>#DIV/0!</v>
      </c>
      <c r="AJ23" s="11">
        <f t="shared" si="9"/>
        <v>30.22163120567376</v>
      </c>
      <c r="AK23" s="11">
        <f t="shared" si="10"/>
        <v>19.154347826086955</v>
      </c>
      <c r="AL23" s="11">
        <f t="shared" si="11"/>
        <v>27.5</v>
      </c>
      <c r="AM23" s="11">
        <f t="shared" si="12"/>
        <v>15.333333333333334</v>
      </c>
      <c r="AN23" s="11">
        <f t="shared" si="13"/>
        <v>25</v>
      </c>
      <c r="AO23" s="11" t="e">
        <f t="shared" si="14"/>
        <v>#DIV/0!</v>
      </c>
      <c r="AP23" s="11">
        <v>766.74</v>
      </c>
      <c r="AQ23" s="11">
        <v>745</v>
      </c>
      <c r="AR23" s="12">
        <f t="shared" si="15"/>
        <v>97.16461903643999</v>
      </c>
      <c r="AS23" s="15">
        <v>2100</v>
      </c>
      <c r="AT23" s="15">
        <v>3344</v>
      </c>
      <c r="AU23" s="12">
        <f>AT23/AS23*100</f>
        <v>159.23809523809524</v>
      </c>
      <c r="AV23" s="15">
        <v>1900</v>
      </c>
      <c r="AW23" s="15">
        <v>5000</v>
      </c>
      <c r="AX23" s="12">
        <f>AW23/AV23*100</f>
        <v>263.15789473684214</v>
      </c>
      <c r="AY23" s="11">
        <v>1231</v>
      </c>
      <c r="AZ23" s="11">
        <v>900</v>
      </c>
      <c r="BA23" s="12">
        <f>AZ23/AY23*100</f>
        <v>73.11129163281885</v>
      </c>
      <c r="BB23" s="11">
        <v>5750</v>
      </c>
      <c r="BC23" s="11"/>
      <c r="BD23" s="12">
        <f t="shared" si="17"/>
        <v>0</v>
      </c>
    </row>
    <row r="24" spans="1:56" s="36" customFormat="1" ht="49.5" customHeight="1" outlineLevel="1">
      <c r="A24" s="32"/>
      <c r="B24" s="46" t="s">
        <v>21</v>
      </c>
      <c r="C24" s="13">
        <f>C22+C23</f>
        <v>21591</v>
      </c>
      <c r="D24" s="13">
        <f>D22+D23</f>
        <v>9132</v>
      </c>
      <c r="E24" s="20">
        <f>D24/C24*100</f>
        <v>42.29540086147006</v>
      </c>
      <c r="F24" s="13">
        <f aca="true" t="shared" si="22" ref="F24:M24">F22+F23</f>
        <v>1362</v>
      </c>
      <c r="G24" s="13">
        <f t="shared" si="22"/>
        <v>263</v>
      </c>
      <c r="H24" s="13">
        <f t="shared" si="22"/>
        <v>3558</v>
      </c>
      <c r="I24" s="13">
        <f t="shared" si="22"/>
        <v>2167</v>
      </c>
      <c r="J24" s="13">
        <f t="shared" si="22"/>
        <v>280</v>
      </c>
      <c r="K24" s="13">
        <f t="shared" si="22"/>
        <v>605</v>
      </c>
      <c r="L24" s="13">
        <f t="shared" si="22"/>
        <v>847</v>
      </c>
      <c r="M24" s="13">
        <f t="shared" si="22"/>
        <v>50</v>
      </c>
      <c r="N24" s="13">
        <f>N22+N23</f>
        <v>7984</v>
      </c>
      <c r="O24" s="12">
        <f t="shared" si="4"/>
        <v>87.4288217257994</v>
      </c>
      <c r="P24" s="13">
        <f aca="true" t="shared" si="23" ref="P24:W24">P22+P23</f>
        <v>1362</v>
      </c>
      <c r="Q24" s="13">
        <f t="shared" si="23"/>
        <v>229</v>
      </c>
      <c r="R24" s="13">
        <f t="shared" si="23"/>
        <v>3345</v>
      </c>
      <c r="S24" s="13">
        <f t="shared" si="23"/>
        <v>1633</v>
      </c>
      <c r="T24" s="13">
        <f t="shared" si="23"/>
        <v>272</v>
      </c>
      <c r="U24" s="13">
        <f t="shared" si="23"/>
        <v>490</v>
      </c>
      <c r="V24" s="13">
        <f t="shared" si="23"/>
        <v>653</v>
      </c>
      <c r="W24" s="13">
        <f t="shared" si="23"/>
        <v>0</v>
      </c>
      <c r="X24" s="13">
        <f>X22+X23</f>
        <v>208928</v>
      </c>
      <c r="Y24" s="13">
        <f aca="true" t="shared" si="24" ref="Y24:AF24">Y22+Y23</f>
        <v>30815</v>
      </c>
      <c r="Z24" s="13">
        <f t="shared" si="24"/>
        <v>7005</v>
      </c>
      <c r="AA24" s="13">
        <f t="shared" si="24"/>
        <v>98840</v>
      </c>
      <c r="AB24" s="13">
        <f t="shared" si="24"/>
        <v>41254</v>
      </c>
      <c r="AC24" s="13">
        <f t="shared" si="24"/>
        <v>8808</v>
      </c>
      <c r="AD24" s="13">
        <f t="shared" si="24"/>
        <v>8061</v>
      </c>
      <c r="AE24" s="13">
        <f t="shared" si="24"/>
        <v>14145</v>
      </c>
      <c r="AF24" s="13">
        <f t="shared" si="24"/>
        <v>0</v>
      </c>
      <c r="AG24" s="39">
        <f t="shared" si="6"/>
        <v>26.168336673346694</v>
      </c>
      <c r="AH24" s="11">
        <f t="shared" si="7"/>
        <v>22.62481644640235</v>
      </c>
      <c r="AI24" s="11">
        <f t="shared" si="8"/>
        <v>30.58951965065502</v>
      </c>
      <c r="AJ24" s="11">
        <f t="shared" si="9"/>
        <v>29.548579970104633</v>
      </c>
      <c r="AK24" s="11">
        <f t="shared" si="10"/>
        <v>25.2627066748316</v>
      </c>
      <c r="AL24" s="11">
        <f t="shared" si="11"/>
        <v>32.38235294117647</v>
      </c>
      <c r="AM24" s="11">
        <f t="shared" si="12"/>
        <v>16.451020408163266</v>
      </c>
      <c r="AN24" s="11">
        <f t="shared" si="13"/>
        <v>21.66156202143951</v>
      </c>
      <c r="AO24" s="11" t="e">
        <f t="shared" si="14"/>
        <v>#DIV/0!</v>
      </c>
      <c r="AP24" s="13">
        <f>SUM(AP22:AP23)</f>
        <v>3958.74</v>
      </c>
      <c r="AQ24" s="11">
        <v>3451</v>
      </c>
      <c r="AR24" s="12">
        <f t="shared" si="15"/>
        <v>87.17420189252137</v>
      </c>
      <c r="AS24" s="13">
        <f>SUM(AS22:AS23)</f>
        <v>10570</v>
      </c>
      <c r="AT24" s="13">
        <f>SUM(AT22:AT23)</f>
        <v>7685</v>
      </c>
      <c r="AU24" s="12">
        <f>AT24/AS24*100</f>
        <v>72.7057710501419</v>
      </c>
      <c r="AV24" s="13">
        <f>SUM(AV22:AV23)</f>
        <v>34000</v>
      </c>
      <c r="AW24" s="13">
        <f>SUM(AW22:AW23)</f>
        <v>41694</v>
      </c>
      <c r="AX24" s="12">
        <f>AW24/AV24*100</f>
        <v>122.62941176470588</v>
      </c>
      <c r="AY24" s="13">
        <f>SUM(AY22:AY23)</f>
        <v>6901</v>
      </c>
      <c r="AZ24" s="13">
        <f>SUM(AZ22:AZ23)</f>
        <v>5800</v>
      </c>
      <c r="BA24" s="12">
        <f>AZ24/AY24*100</f>
        <v>84.04579046514998</v>
      </c>
      <c r="BB24" s="13">
        <f>BB22+BB23</f>
        <v>22000</v>
      </c>
      <c r="BC24" s="13">
        <f>SUM(BC22:BC23)</f>
        <v>1339</v>
      </c>
      <c r="BD24" s="12">
        <f t="shared" si="17"/>
        <v>6.086363636363636</v>
      </c>
    </row>
    <row r="25" spans="2:33" s="9" customFormat="1" ht="46.5" customHeight="1">
      <c r="B25" s="10"/>
      <c r="E25" s="16"/>
      <c r="AG25" s="41"/>
    </row>
    <row r="26" ht="16.5">
      <c r="B26" s="7"/>
    </row>
    <row r="27" spans="1:2" ht="30.75">
      <c r="A27" s="6"/>
      <c r="B27" s="8"/>
    </row>
    <row r="28" spans="1:2" ht="30.75">
      <c r="A28" s="6"/>
      <c r="B28" s="8"/>
    </row>
    <row r="29" spans="1:2" ht="30.75">
      <c r="A29" s="6"/>
      <c r="B29" s="8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27">
    <mergeCell ref="AS3:AU3"/>
    <mergeCell ref="AV3:AX3"/>
    <mergeCell ref="AG2:AO2"/>
    <mergeCell ref="AG3:AG4"/>
    <mergeCell ref="F3:M3"/>
    <mergeCell ref="N2:W2"/>
    <mergeCell ref="N3:N4"/>
    <mergeCell ref="AS1:AX1"/>
    <mergeCell ref="AS2:AX2"/>
    <mergeCell ref="A2:A4"/>
    <mergeCell ref="B2:B4"/>
    <mergeCell ref="C2:M2"/>
    <mergeCell ref="C3:C4"/>
    <mergeCell ref="D3:D4"/>
    <mergeCell ref="C1:AF1"/>
    <mergeCell ref="E3:E4"/>
    <mergeCell ref="P3:W3"/>
    <mergeCell ref="BB2:BD3"/>
    <mergeCell ref="O3:O4"/>
    <mergeCell ref="AH3:AO3"/>
    <mergeCell ref="X2:AF2"/>
    <mergeCell ref="X3:X4"/>
    <mergeCell ref="Y3:AF3"/>
    <mergeCell ref="AP2:AR2"/>
    <mergeCell ref="AP3:AP4"/>
    <mergeCell ref="AR3:AR4"/>
    <mergeCell ref="AY2:BA3"/>
  </mergeCells>
  <printOptions horizontalCentered="1" verticalCentered="1"/>
  <pageMargins left="0" right="0" top="0" bottom="0" header="0" footer="0"/>
  <pageSetup horizontalDpi="600" verticalDpi="600" orientation="landscape" paperSize="9" scale="24" r:id="rId1"/>
  <colBreaks count="1" manualBreakCount="1">
    <brk id="3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2018-08-09T05:01:56Z</cp:lastPrinted>
  <dcterms:created xsi:type="dcterms:W3CDTF">2001-05-07T11:51:26Z</dcterms:created>
  <dcterms:modified xsi:type="dcterms:W3CDTF">2018-08-09T05:38:06Z</dcterms:modified>
  <cp:category/>
  <cp:version/>
  <cp:contentType/>
  <cp:contentStatus/>
</cp:coreProperties>
</file>