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'Свод'!$A$1:$BX$24</definedName>
  </definedNames>
  <calcPr fullCalcOnLoad="1"/>
</workbook>
</file>

<file path=xl/sharedStrings.xml><?xml version="1.0" encoding="utf-8"?>
<sst xmlns="http://schemas.openxmlformats.org/spreadsheetml/2006/main" count="118" uniqueCount="55">
  <si>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</si>
  <si>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</si>
  <si>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</si>
  <si>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</si>
  <si>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</si>
  <si>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</si>
  <si>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</si>
  <si>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</si>
  <si>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</si>
  <si>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</si>
  <si>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</si>
  <si>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</si>
  <si>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</si>
  <si>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</si>
  <si>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</si>
  <si>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</si>
  <si>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</si>
  <si>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</si>
  <si>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</si>
  <si>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</si>
  <si>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</si>
  <si>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</si>
  <si>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</si>
  <si>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</si>
  <si>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</si>
  <si>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</si>
  <si>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</si>
  <si>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</si>
  <si>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</si>
  <si>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</si>
  <si>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</si>
  <si>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</si>
  <si>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</si>
  <si>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</si>
  <si>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</si>
  <si>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</si>
  <si>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</si>
  <si>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</si>
  <si>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</si>
  <si>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</si>
  <si>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</si>
  <si>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</si>
  <si>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</si>
  <si>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</si>
  <si>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</si>
  <si>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</si>
  <si>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</si>
  <si>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</si>
  <si>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Посеяно озимых, га</t>
  </si>
  <si>
    <t>Обмолочено, га</t>
  </si>
  <si>
    <t>рапс</t>
  </si>
  <si>
    <t>Скошено, га</t>
  </si>
  <si>
    <t>Намолочено , ц</t>
  </si>
  <si>
    <t>горчица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</si>
  <si>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22.08.2018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</si>
</sst>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3"/>
  <sheetViews>
    <sheetView tabSelected="1" view="pageBreakPreview" zoomScale="35" zoomScaleNormal="60" zoomScaleSheetLayoutView="35" workbookViewId="0" topLeftCell="A1">
      <pane xSplit="2" ySplit="4" topLeftCell="B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S18" sqref="BS18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6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21.00390625" style="1" customWidth="1"/>
    <col min="27" max="27" width="19.875" style="1" customWidth="1"/>
    <col min="28" max="28" width="19.25390625" style="1" customWidth="1"/>
    <col min="29" max="29" width="18.625" style="1" customWidth="1"/>
    <col min="30" max="30" width="18.125" style="1" customWidth="1"/>
    <col min="31" max="31" width="19.75390625" style="1" customWidth="1"/>
    <col min="32" max="32" width="13.625" style="1" customWidth="1"/>
    <col min="33" max="33" width="16.875" style="34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9" width="21.375" style="1" customWidth="1"/>
    <col min="50" max="50" width="22.75390625" style="1" customWidth="1"/>
    <col min="51" max="55" width="23.00390625" style="1" customWidth="1"/>
    <col min="56" max="56" width="19.875" style="1" customWidth="1"/>
    <col min="57" max="58" width="21.375" style="1" customWidth="1"/>
    <col min="59" max="59" width="22.625" style="1" customWidth="1"/>
    <col min="60" max="60" width="19.75390625" style="1" customWidth="1"/>
    <col min="61" max="61" width="18.625" style="1" customWidth="1"/>
    <col min="62" max="62" width="23.75390625" style="1" customWidth="1"/>
    <col min="63" max="63" width="20.625" style="1" customWidth="1"/>
    <col min="64" max="64" width="21.625" style="1" customWidth="1"/>
    <col min="65" max="65" width="21.375" style="1" customWidth="1"/>
    <col min="66" max="66" width="19.25390625" style="1" customWidth="1"/>
    <col min="67" max="67" width="19.00390625" style="1" customWidth="1"/>
    <col min="68" max="68" width="21.375" style="1" customWidth="1"/>
    <col min="69" max="69" width="19.25390625" style="1" customWidth="1"/>
    <col min="70" max="70" width="22.75390625" style="1" customWidth="1"/>
    <col min="71" max="72" width="20.125" style="1" customWidth="1"/>
    <col min="73" max="73" width="18.125" style="1" customWidth="1"/>
    <col min="74" max="74" width="20.625" style="1" customWidth="1"/>
    <col min="75" max="75" width="25.125" style="1" customWidth="1"/>
    <col min="76" max="76" width="16.625" style="1" customWidth="1"/>
    <col min="77" max="16384" width="9.125" style="1" customWidth="1"/>
  </cols>
  <sheetData>
    <row r="1" spans="2:64" s="2" customFormat="1" ht="129.75" customHeight="1">
      <c r="B1" s="4"/>
      <c r="C1" s="74" t="s">
        <v>54</v>
      </c>
      <c r="D1" s="74"/>
      <c r="E1" s="74"/>
      <c r="F1" s="74"/>
      <c r="G1" s="74"/>
      <c r="H1" s="74"/>
      <c r="I1" s="74"/>
      <c r="J1" s="74"/>
      <c r="K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32"/>
      <c r="BG1" s="69"/>
      <c r="BH1" s="69"/>
      <c r="BI1" s="69"/>
      <c r="BJ1" s="69"/>
      <c r="BK1" s="69"/>
      <c r="BL1" s="69"/>
    </row>
    <row r="2" spans="1:76" s="20" customFormat="1" ht="139.5" customHeight="1">
      <c r="A2" s="59" t="s">
        <v>15</v>
      </c>
      <c r="B2" s="64" t="s">
        <v>22</v>
      </c>
      <c r="C2" s="68" t="s">
        <v>43</v>
      </c>
      <c r="D2" s="66"/>
      <c r="E2" s="66"/>
      <c r="F2" s="66"/>
      <c r="G2" s="66"/>
      <c r="H2" s="66"/>
      <c r="I2" s="66"/>
      <c r="J2" s="66"/>
      <c r="K2" s="66"/>
      <c r="L2" s="66"/>
      <c r="M2" s="67"/>
      <c r="N2" s="66" t="s">
        <v>42</v>
      </c>
      <c r="O2" s="66"/>
      <c r="P2" s="66"/>
      <c r="Q2" s="66"/>
      <c r="R2" s="66"/>
      <c r="S2" s="66"/>
      <c r="T2" s="66"/>
      <c r="U2" s="66"/>
      <c r="V2" s="66"/>
      <c r="W2" s="67"/>
      <c r="X2" s="66" t="s">
        <v>41</v>
      </c>
      <c r="Y2" s="66"/>
      <c r="Z2" s="66"/>
      <c r="AA2" s="66"/>
      <c r="AB2" s="66"/>
      <c r="AC2" s="66"/>
      <c r="AD2" s="66"/>
      <c r="AE2" s="66"/>
      <c r="AF2" s="67"/>
      <c r="AG2" s="64" t="s">
        <v>44</v>
      </c>
      <c r="AH2" s="64"/>
      <c r="AI2" s="64"/>
      <c r="AJ2" s="64"/>
      <c r="AK2" s="64"/>
      <c r="AL2" s="64"/>
      <c r="AM2" s="64"/>
      <c r="AN2" s="64"/>
      <c r="AO2" s="64"/>
      <c r="AP2" s="68" t="s">
        <v>30</v>
      </c>
      <c r="AQ2" s="66"/>
      <c r="AR2" s="67"/>
      <c r="AS2" s="56" t="s">
        <v>50</v>
      </c>
      <c r="AT2" s="57"/>
      <c r="AU2" s="57"/>
      <c r="AV2" s="57"/>
      <c r="AW2" s="57"/>
      <c r="AX2" s="57"/>
      <c r="AY2" s="58"/>
      <c r="AZ2" s="56" t="s">
        <v>53</v>
      </c>
      <c r="BA2" s="57"/>
      <c r="BB2" s="57"/>
      <c r="BC2" s="57"/>
      <c r="BD2" s="57"/>
      <c r="BE2" s="57"/>
      <c r="BF2" s="58"/>
      <c r="BG2" s="68" t="s">
        <v>26</v>
      </c>
      <c r="BH2" s="70"/>
      <c r="BI2" s="70"/>
      <c r="BJ2" s="70"/>
      <c r="BK2" s="70"/>
      <c r="BL2" s="71"/>
      <c r="BM2" s="59" t="s">
        <v>29</v>
      </c>
      <c r="BN2" s="63"/>
      <c r="BO2" s="63"/>
      <c r="BP2" s="59" t="s">
        <v>46</v>
      </c>
      <c r="BQ2" s="63"/>
      <c r="BR2" s="63"/>
      <c r="BS2" s="80" t="s">
        <v>48</v>
      </c>
      <c r="BT2" s="81"/>
      <c r="BU2" s="81"/>
      <c r="BV2" s="81"/>
      <c r="BW2" s="81"/>
      <c r="BX2" s="82"/>
    </row>
    <row r="3" spans="1:76" s="20" customFormat="1" ht="111.75" customHeight="1">
      <c r="A3" s="59"/>
      <c r="B3" s="64"/>
      <c r="C3" s="61" t="s">
        <v>16</v>
      </c>
      <c r="D3" s="61" t="s">
        <v>24</v>
      </c>
      <c r="E3" s="76" t="s">
        <v>31</v>
      </c>
      <c r="F3" s="68" t="s">
        <v>32</v>
      </c>
      <c r="G3" s="66"/>
      <c r="H3" s="66"/>
      <c r="I3" s="66"/>
      <c r="J3" s="66"/>
      <c r="K3" s="66"/>
      <c r="L3" s="66"/>
      <c r="M3" s="67"/>
      <c r="N3" s="61" t="s">
        <v>24</v>
      </c>
      <c r="O3" s="61" t="s">
        <v>31</v>
      </c>
      <c r="P3" s="68" t="s">
        <v>32</v>
      </c>
      <c r="Q3" s="66"/>
      <c r="R3" s="66"/>
      <c r="S3" s="66"/>
      <c r="T3" s="66"/>
      <c r="U3" s="66"/>
      <c r="V3" s="66"/>
      <c r="W3" s="67"/>
      <c r="X3" s="61" t="s">
        <v>24</v>
      </c>
      <c r="Y3" s="68" t="s">
        <v>32</v>
      </c>
      <c r="Z3" s="66"/>
      <c r="AA3" s="66"/>
      <c r="AB3" s="66"/>
      <c r="AC3" s="66"/>
      <c r="AD3" s="66"/>
      <c r="AE3" s="66"/>
      <c r="AF3" s="67"/>
      <c r="AG3" s="78" t="s">
        <v>24</v>
      </c>
      <c r="AH3" s="64" t="s">
        <v>45</v>
      </c>
      <c r="AI3" s="64"/>
      <c r="AJ3" s="64"/>
      <c r="AK3" s="64"/>
      <c r="AL3" s="64"/>
      <c r="AM3" s="65"/>
      <c r="AN3" s="65"/>
      <c r="AO3" s="65"/>
      <c r="AP3" s="61" t="s">
        <v>16</v>
      </c>
      <c r="AQ3" s="18"/>
      <c r="AR3" s="61" t="s">
        <v>25</v>
      </c>
      <c r="AS3" s="59" t="s">
        <v>51</v>
      </c>
      <c r="AT3" s="60"/>
      <c r="AU3" s="60"/>
      <c r="AV3" s="59" t="s">
        <v>49</v>
      </c>
      <c r="AW3" s="60"/>
      <c r="AX3" s="61" t="s">
        <v>52</v>
      </c>
      <c r="AY3" s="61" t="s">
        <v>44</v>
      </c>
      <c r="AZ3" s="59" t="s">
        <v>51</v>
      </c>
      <c r="BA3" s="60"/>
      <c r="BB3" s="60"/>
      <c r="BC3" s="59" t="s">
        <v>49</v>
      </c>
      <c r="BD3" s="60"/>
      <c r="BE3" s="61" t="s">
        <v>52</v>
      </c>
      <c r="BF3" s="61" t="s">
        <v>44</v>
      </c>
      <c r="BG3" s="59" t="s">
        <v>27</v>
      </c>
      <c r="BH3" s="72"/>
      <c r="BI3" s="72"/>
      <c r="BJ3" s="59" t="s">
        <v>28</v>
      </c>
      <c r="BK3" s="72"/>
      <c r="BL3" s="72"/>
      <c r="BM3" s="63"/>
      <c r="BN3" s="63"/>
      <c r="BO3" s="63"/>
      <c r="BP3" s="63"/>
      <c r="BQ3" s="63"/>
      <c r="BR3" s="63"/>
      <c r="BS3" s="83" t="s">
        <v>16</v>
      </c>
      <c r="BT3" s="83" t="s">
        <v>17</v>
      </c>
      <c r="BU3" s="83" t="s">
        <v>31</v>
      </c>
      <c r="BV3" s="85" t="s">
        <v>45</v>
      </c>
      <c r="BW3" s="86"/>
      <c r="BX3" s="87"/>
    </row>
    <row r="4" spans="1:76" s="20" customFormat="1" ht="200.25" customHeight="1">
      <c r="A4" s="61"/>
      <c r="B4" s="73"/>
      <c r="C4" s="62"/>
      <c r="D4" s="62"/>
      <c r="E4" s="77"/>
      <c r="F4" s="22" t="s">
        <v>33</v>
      </c>
      <c r="G4" s="23" t="s">
        <v>34</v>
      </c>
      <c r="H4" s="24" t="s">
        <v>35</v>
      </c>
      <c r="I4" s="22" t="s">
        <v>36</v>
      </c>
      <c r="J4" s="22" t="s">
        <v>37</v>
      </c>
      <c r="K4" s="22" t="s">
        <v>38</v>
      </c>
      <c r="L4" s="24" t="s">
        <v>39</v>
      </c>
      <c r="M4" s="24" t="s">
        <v>40</v>
      </c>
      <c r="N4" s="62"/>
      <c r="O4" s="62"/>
      <c r="P4" s="22" t="s">
        <v>33</v>
      </c>
      <c r="Q4" s="23" t="s">
        <v>34</v>
      </c>
      <c r="R4" s="24" t="s">
        <v>35</v>
      </c>
      <c r="S4" s="22" t="s">
        <v>36</v>
      </c>
      <c r="T4" s="22" t="s">
        <v>37</v>
      </c>
      <c r="U4" s="22" t="s">
        <v>47</v>
      </c>
      <c r="V4" s="24" t="s">
        <v>39</v>
      </c>
      <c r="W4" s="24" t="s">
        <v>40</v>
      </c>
      <c r="X4" s="62"/>
      <c r="Y4" s="22" t="s">
        <v>33</v>
      </c>
      <c r="Z4" s="23" t="s">
        <v>34</v>
      </c>
      <c r="AA4" s="24" t="s">
        <v>35</v>
      </c>
      <c r="AB4" s="22" t="s">
        <v>36</v>
      </c>
      <c r="AC4" s="22" t="s">
        <v>37</v>
      </c>
      <c r="AD4" s="22" t="s">
        <v>38</v>
      </c>
      <c r="AE4" s="24" t="s">
        <v>39</v>
      </c>
      <c r="AF4" s="24" t="s">
        <v>40</v>
      </c>
      <c r="AG4" s="79"/>
      <c r="AH4" s="25" t="s">
        <v>33</v>
      </c>
      <c r="AI4" s="25" t="s">
        <v>34</v>
      </c>
      <c r="AJ4" s="26" t="s">
        <v>35</v>
      </c>
      <c r="AK4" s="25" t="s">
        <v>36</v>
      </c>
      <c r="AL4" s="25" t="s">
        <v>37</v>
      </c>
      <c r="AM4" s="25" t="s">
        <v>38</v>
      </c>
      <c r="AN4" s="26" t="s">
        <v>39</v>
      </c>
      <c r="AO4" s="26" t="s">
        <v>40</v>
      </c>
      <c r="AP4" s="62"/>
      <c r="AQ4" s="21"/>
      <c r="AR4" s="62"/>
      <c r="AS4" s="17" t="s">
        <v>16</v>
      </c>
      <c r="AT4" s="27" t="s">
        <v>17</v>
      </c>
      <c r="AU4" s="28" t="s">
        <v>25</v>
      </c>
      <c r="AV4" s="27" t="s">
        <v>17</v>
      </c>
      <c r="AW4" s="28" t="s">
        <v>25</v>
      </c>
      <c r="AX4" s="62"/>
      <c r="AY4" s="62"/>
      <c r="AZ4" s="17" t="s">
        <v>16</v>
      </c>
      <c r="BA4" s="27" t="s">
        <v>17</v>
      </c>
      <c r="BB4" s="28" t="s">
        <v>25</v>
      </c>
      <c r="BC4" s="27" t="s">
        <v>17</v>
      </c>
      <c r="BD4" s="28" t="s">
        <v>25</v>
      </c>
      <c r="BE4" s="62"/>
      <c r="BF4" s="62"/>
      <c r="BG4" s="27" t="s">
        <v>16</v>
      </c>
      <c r="BH4" s="27" t="s">
        <v>17</v>
      </c>
      <c r="BI4" s="17" t="s">
        <v>25</v>
      </c>
      <c r="BJ4" s="17" t="s">
        <v>16</v>
      </c>
      <c r="BK4" s="27" t="s">
        <v>17</v>
      </c>
      <c r="BL4" s="28" t="s">
        <v>25</v>
      </c>
      <c r="BM4" s="17" t="s">
        <v>16</v>
      </c>
      <c r="BN4" s="27" t="s">
        <v>17</v>
      </c>
      <c r="BO4" s="28" t="s">
        <v>25</v>
      </c>
      <c r="BP4" s="17" t="s">
        <v>16</v>
      </c>
      <c r="BQ4" s="27" t="s">
        <v>17</v>
      </c>
      <c r="BR4" s="28" t="s">
        <v>25</v>
      </c>
      <c r="BS4" s="84"/>
      <c r="BT4" s="84"/>
      <c r="BU4" s="84"/>
      <c r="BV4" s="42" t="s">
        <v>33</v>
      </c>
      <c r="BW4" s="42" t="s">
        <v>35</v>
      </c>
      <c r="BX4" s="42" t="s">
        <v>39</v>
      </c>
    </row>
    <row r="5" spans="1:76" s="53" customFormat="1" ht="49.5" customHeight="1" outlineLevel="1">
      <c r="A5" s="40">
        <v>1</v>
      </c>
      <c r="B5" s="40" t="s">
        <v>0</v>
      </c>
      <c r="C5" s="11">
        <v>2161</v>
      </c>
      <c r="D5" s="11">
        <f>F5+G5+H5+I5+J5+K5+L5+M5</f>
        <v>2161</v>
      </c>
      <c r="E5" s="12">
        <f>D5/C5*100</f>
        <v>100</v>
      </c>
      <c r="F5" s="11"/>
      <c r="G5" s="11">
        <v>452</v>
      </c>
      <c r="H5" s="11">
        <v>215</v>
      </c>
      <c r="I5" s="11">
        <v>552</v>
      </c>
      <c r="J5" s="11">
        <v>65</v>
      </c>
      <c r="K5" s="11">
        <v>140</v>
      </c>
      <c r="L5" s="11">
        <v>737</v>
      </c>
      <c r="M5" s="11"/>
      <c r="N5" s="11">
        <f>P5+Q5+R5+S5+T5+U5+V5+W5</f>
        <v>2144</v>
      </c>
      <c r="O5" s="12">
        <f>N5/D5*100</f>
        <v>99.2133271633503</v>
      </c>
      <c r="P5" s="11"/>
      <c r="Q5" s="11">
        <v>452</v>
      </c>
      <c r="R5" s="11">
        <v>215</v>
      </c>
      <c r="S5" s="11">
        <v>552</v>
      </c>
      <c r="T5" s="11">
        <v>65</v>
      </c>
      <c r="U5" s="11">
        <v>140</v>
      </c>
      <c r="V5" s="11">
        <v>720</v>
      </c>
      <c r="W5" s="11"/>
      <c r="X5" s="11">
        <f>Y5+Z5+AA5+AB5+AC5+AD5+AE5+AF5</f>
        <v>50299.6</v>
      </c>
      <c r="Y5" s="11"/>
      <c r="Z5" s="11">
        <v>9457.6</v>
      </c>
      <c r="AA5" s="11">
        <v>5383</v>
      </c>
      <c r="AB5" s="11">
        <v>15569</v>
      </c>
      <c r="AC5" s="11">
        <v>1807</v>
      </c>
      <c r="AD5" s="11">
        <v>1131</v>
      </c>
      <c r="AE5" s="11">
        <v>16952</v>
      </c>
      <c r="AF5" s="11"/>
      <c r="AG5" s="38">
        <f>X5/N5</f>
        <v>23.460634328358207</v>
      </c>
      <c r="AH5" s="38" t="e">
        <f aca="true" t="shared" si="0" ref="AH5:AO5">Y5/P5</f>
        <v>#DIV/0!</v>
      </c>
      <c r="AI5" s="38">
        <f t="shared" si="0"/>
        <v>20.923893805309735</v>
      </c>
      <c r="AJ5" s="38">
        <f t="shared" si="0"/>
        <v>25.037209302325582</v>
      </c>
      <c r="AK5" s="38">
        <f t="shared" si="0"/>
        <v>28.204710144927535</v>
      </c>
      <c r="AL5" s="38">
        <f t="shared" si="0"/>
        <v>27.8</v>
      </c>
      <c r="AM5" s="38">
        <f t="shared" si="0"/>
        <v>8.07857142857143</v>
      </c>
      <c r="AN5" s="38">
        <f t="shared" si="0"/>
        <v>23.544444444444444</v>
      </c>
      <c r="AO5" s="38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1">
        <v>850</v>
      </c>
      <c r="BH5" s="11">
        <v>390</v>
      </c>
      <c r="BI5" s="12">
        <f>BH5/BG5*100</f>
        <v>45.88235294117647</v>
      </c>
      <c r="BJ5" s="11">
        <v>6000</v>
      </c>
      <c r="BK5" s="11">
        <v>6000</v>
      </c>
      <c r="BL5" s="12">
        <f>BK5/BJ5*100</f>
        <v>100</v>
      </c>
      <c r="BM5" s="11">
        <v>1000</v>
      </c>
      <c r="BN5" s="11">
        <v>1000</v>
      </c>
      <c r="BO5" s="12">
        <f>BN5/BM5*100</f>
        <v>100</v>
      </c>
      <c r="BP5" s="11">
        <v>2990</v>
      </c>
      <c r="BQ5" s="11">
        <v>399</v>
      </c>
      <c r="BR5" s="12">
        <f>BQ5/BP5*100</f>
        <v>13.344481605351172</v>
      </c>
      <c r="BS5" s="12">
        <v>1000</v>
      </c>
      <c r="BT5" s="43">
        <f aca="true" t="shared" si="1" ref="BT5:BT24">BV5+BW5+BX5</f>
        <v>465</v>
      </c>
      <c r="BU5" s="44">
        <f aca="true" t="shared" si="2" ref="BU5:BU18">BT5/BS5*100</f>
        <v>46.5</v>
      </c>
      <c r="BV5" s="43"/>
      <c r="BW5" s="43"/>
      <c r="BX5" s="43">
        <v>465</v>
      </c>
    </row>
    <row r="6" spans="1:76" s="53" customFormat="1" ht="49.5" customHeight="1" outlineLevel="1">
      <c r="A6" s="40">
        <v>2</v>
      </c>
      <c r="B6" s="40" t="s">
        <v>1</v>
      </c>
      <c r="C6" s="11">
        <v>975</v>
      </c>
      <c r="D6" s="11">
        <f aca="true" t="shared" si="3" ref="D6:D21">F6+G6+H6+I6+J6+K6+L6+M6</f>
        <v>640</v>
      </c>
      <c r="E6" s="12">
        <f aca="true" t="shared" si="4" ref="E6:E21">D6/C6*100</f>
        <v>65.64102564102564</v>
      </c>
      <c r="F6" s="11">
        <v>130</v>
      </c>
      <c r="G6" s="11">
        <v>160</v>
      </c>
      <c r="H6" s="11">
        <v>230</v>
      </c>
      <c r="I6" s="11">
        <v>120</v>
      </c>
      <c r="J6" s="11"/>
      <c r="K6" s="11"/>
      <c r="L6" s="11"/>
      <c r="M6" s="11"/>
      <c r="N6" s="11">
        <f aca="true" t="shared" si="5" ref="N6:N21">P6+Q6+R6+S6+T6+U6+V6+W6</f>
        <v>620</v>
      </c>
      <c r="O6" s="12">
        <f aca="true" t="shared" si="6" ref="O6:O24">N6/D6*100</f>
        <v>96.875</v>
      </c>
      <c r="P6" s="11">
        <v>130</v>
      </c>
      <c r="Q6" s="11">
        <v>160</v>
      </c>
      <c r="R6" s="11">
        <v>230</v>
      </c>
      <c r="S6" s="11">
        <v>100</v>
      </c>
      <c r="T6" s="11"/>
      <c r="U6" s="11"/>
      <c r="V6" s="11"/>
      <c r="W6" s="11"/>
      <c r="X6" s="11">
        <f aca="true" t="shared" si="7" ref="X6:X21">Y6+Z6+AA6+AB6+AC6+AD6+AE6+AF6</f>
        <v>16774</v>
      </c>
      <c r="Y6" s="11">
        <v>1951</v>
      </c>
      <c r="Z6" s="11">
        <v>4320</v>
      </c>
      <c r="AA6" s="11">
        <v>7049</v>
      </c>
      <c r="AB6" s="11">
        <v>3454</v>
      </c>
      <c r="AC6" s="11"/>
      <c r="AD6" s="11"/>
      <c r="AE6" s="11"/>
      <c r="AF6" s="11"/>
      <c r="AG6" s="38">
        <f aca="true" t="shared" si="8" ref="AG6:AG24">X6/N6</f>
        <v>27.05483870967742</v>
      </c>
      <c r="AH6" s="38">
        <f aca="true" t="shared" si="9" ref="AH6:AH24">Y6/P6</f>
        <v>15.007692307692308</v>
      </c>
      <c r="AI6" s="38">
        <f aca="true" t="shared" si="10" ref="AI6:AI24">Z6/Q6</f>
        <v>27</v>
      </c>
      <c r="AJ6" s="38">
        <f aca="true" t="shared" si="11" ref="AJ6:AJ24">AA6/R6</f>
        <v>30.64782608695652</v>
      </c>
      <c r="AK6" s="38">
        <f aca="true" t="shared" si="12" ref="AK6:AK24">AB6/S6</f>
        <v>34.54</v>
      </c>
      <c r="AL6" s="38" t="e">
        <f aca="true" t="shared" si="13" ref="AL6:AL24">AC6/T6</f>
        <v>#DIV/0!</v>
      </c>
      <c r="AM6" s="38" t="e">
        <f aca="true" t="shared" si="14" ref="AM6:AM24">AD6/U6</f>
        <v>#DIV/0!</v>
      </c>
      <c r="AN6" s="38" t="e">
        <f aca="true" t="shared" si="15" ref="AN6:AN24">AE6/V6</f>
        <v>#DIV/0!</v>
      </c>
      <c r="AO6" s="38" t="e">
        <f aca="true" t="shared" si="16" ref="AO6:AO24">AF6/W6</f>
        <v>#DIV/0!</v>
      </c>
      <c r="AP6" s="11">
        <v>31</v>
      </c>
      <c r="AQ6" s="11">
        <v>31</v>
      </c>
      <c r="AR6" s="12">
        <f aca="true" t="shared" si="17" ref="AR6:AR24">AQ6/AP6*100</f>
        <v>100</v>
      </c>
      <c r="AS6" s="12">
        <v>102</v>
      </c>
      <c r="AT6" s="12">
        <v>70</v>
      </c>
      <c r="AU6" s="12">
        <f>AT6/AS6*100</f>
        <v>68.62745098039215</v>
      </c>
      <c r="AV6" s="12"/>
      <c r="AW6" s="12"/>
      <c r="AX6" s="12"/>
      <c r="AY6" s="12" t="e">
        <f>AX6/AV6</f>
        <v>#DIV/0!</v>
      </c>
      <c r="AZ6" s="12"/>
      <c r="BA6" s="12"/>
      <c r="BB6" s="12"/>
      <c r="BC6" s="12"/>
      <c r="BD6" s="12"/>
      <c r="BE6" s="12"/>
      <c r="BF6" s="12"/>
      <c r="BG6" s="11">
        <v>700</v>
      </c>
      <c r="BH6" s="11">
        <v>120</v>
      </c>
      <c r="BI6" s="12">
        <f>BH6/BG6*100</f>
        <v>17.142857142857142</v>
      </c>
      <c r="BJ6" s="11">
        <v>2000</v>
      </c>
      <c r="BK6" s="11">
        <v>2300</v>
      </c>
      <c r="BL6" s="12">
        <f>BK6/BJ6*100</f>
        <v>114.99999999999999</v>
      </c>
      <c r="BM6" s="11">
        <v>400</v>
      </c>
      <c r="BN6" s="11">
        <v>400</v>
      </c>
      <c r="BO6" s="12">
        <f aca="true" t="shared" si="18" ref="BO6:BO18">BN6/BM6*100</f>
        <v>100</v>
      </c>
      <c r="BP6" s="11">
        <v>890</v>
      </c>
      <c r="BQ6" s="11">
        <v>320</v>
      </c>
      <c r="BR6" s="12">
        <f aca="true" t="shared" si="19" ref="BR6:BR24">BQ6/BP6*100</f>
        <v>35.95505617977528</v>
      </c>
      <c r="BS6" s="12">
        <v>400</v>
      </c>
      <c r="BT6" s="43">
        <f t="shared" si="1"/>
        <v>15</v>
      </c>
      <c r="BU6" s="44">
        <f t="shared" si="2"/>
        <v>3.75</v>
      </c>
      <c r="BV6" s="43">
        <v>15</v>
      </c>
      <c r="BW6" s="43"/>
      <c r="BX6" s="43"/>
    </row>
    <row r="7" spans="1:76" s="54" customFormat="1" ht="49.5" customHeight="1" outlineLevel="1">
      <c r="A7" s="40">
        <v>3</v>
      </c>
      <c r="B7" s="40" t="s">
        <v>2</v>
      </c>
      <c r="C7" s="11">
        <v>641</v>
      </c>
      <c r="D7" s="11">
        <f t="shared" si="3"/>
        <v>641</v>
      </c>
      <c r="E7" s="12">
        <f t="shared" si="4"/>
        <v>100</v>
      </c>
      <c r="F7" s="41"/>
      <c r="G7" s="14">
        <v>145</v>
      </c>
      <c r="H7" s="14">
        <v>200</v>
      </c>
      <c r="I7" s="14">
        <v>211</v>
      </c>
      <c r="J7" s="14">
        <v>35</v>
      </c>
      <c r="K7" s="14">
        <v>50</v>
      </c>
      <c r="L7" s="41"/>
      <c r="M7" s="41"/>
      <c r="N7" s="11">
        <f t="shared" si="5"/>
        <v>641</v>
      </c>
      <c r="O7" s="12">
        <f t="shared" si="6"/>
        <v>100</v>
      </c>
      <c r="P7" s="41"/>
      <c r="Q7" s="14">
        <v>145</v>
      </c>
      <c r="R7" s="14">
        <v>200</v>
      </c>
      <c r="S7" s="14">
        <v>211</v>
      </c>
      <c r="T7" s="14">
        <v>35</v>
      </c>
      <c r="U7" s="14">
        <v>50</v>
      </c>
      <c r="V7" s="41"/>
      <c r="W7" s="41"/>
      <c r="X7" s="11">
        <f t="shared" si="7"/>
        <v>13461</v>
      </c>
      <c r="Y7" s="41"/>
      <c r="Z7" s="14">
        <v>3661</v>
      </c>
      <c r="AA7" s="14">
        <v>3600</v>
      </c>
      <c r="AB7" s="14">
        <v>5159</v>
      </c>
      <c r="AC7" s="14">
        <v>791</v>
      </c>
      <c r="AD7" s="14">
        <v>250</v>
      </c>
      <c r="AE7" s="41"/>
      <c r="AF7" s="41"/>
      <c r="AG7" s="38">
        <f t="shared" si="8"/>
        <v>21</v>
      </c>
      <c r="AH7" s="38" t="e">
        <f t="shared" si="9"/>
        <v>#DIV/0!</v>
      </c>
      <c r="AI7" s="38">
        <f t="shared" si="10"/>
        <v>25.248275862068965</v>
      </c>
      <c r="AJ7" s="38">
        <f t="shared" si="11"/>
        <v>18</v>
      </c>
      <c r="AK7" s="38">
        <f t="shared" si="12"/>
        <v>24.450236966824644</v>
      </c>
      <c r="AL7" s="38">
        <f t="shared" si="13"/>
        <v>22.6</v>
      </c>
      <c r="AM7" s="38">
        <f t="shared" si="14"/>
        <v>5</v>
      </c>
      <c r="AN7" s="38" t="e">
        <f t="shared" si="15"/>
        <v>#DIV/0!</v>
      </c>
      <c r="AO7" s="38" t="e">
        <f t="shared" si="16"/>
        <v>#DIV/0!</v>
      </c>
      <c r="AP7" s="11">
        <v>176</v>
      </c>
      <c r="AQ7" s="11">
        <v>176</v>
      </c>
      <c r="AR7" s="12">
        <f t="shared" si="17"/>
        <v>100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1">
        <v>450</v>
      </c>
      <c r="BH7" s="11">
        <v>400</v>
      </c>
      <c r="BI7" s="12">
        <f>BH7/BG7*100</f>
        <v>88.88888888888889</v>
      </c>
      <c r="BJ7" s="11">
        <v>2000</v>
      </c>
      <c r="BK7" s="11">
        <v>2100</v>
      </c>
      <c r="BL7" s="12">
        <f>BK7/BJ7*100</f>
        <v>105</v>
      </c>
      <c r="BM7" s="14">
        <v>220</v>
      </c>
      <c r="BN7" s="14">
        <v>220</v>
      </c>
      <c r="BO7" s="12">
        <f t="shared" si="18"/>
        <v>100</v>
      </c>
      <c r="BP7" s="14">
        <v>740</v>
      </c>
      <c r="BQ7" s="14">
        <v>80</v>
      </c>
      <c r="BR7" s="12">
        <f t="shared" si="19"/>
        <v>10.81081081081081</v>
      </c>
      <c r="BS7" s="12">
        <v>220</v>
      </c>
      <c r="BT7" s="43">
        <f t="shared" si="1"/>
        <v>0</v>
      </c>
      <c r="BU7" s="44">
        <f t="shared" si="2"/>
        <v>0</v>
      </c>
      <c r="BV7" s="45"/>
      <c r="BW7" s="45"/>
      <c r="BX7" s="45"/>
    </row>
    <row r="8" spans="1:76" s="53" customFormat="1" ht="49.5" customHeight="1" outlineLevel="1">
      <c r="A8" s="40">
        <v>4</v>
      </c>
      <c r="B8" s="48" t="s">
        <v>3</v>
      </c>
      <c r="C8" s="49">
        <v>920</v>
      </c>
      <c r="D8" s="11">
        <f t="shared" si="3"/>
        <v>920</v>
      </c>
      <c r="E8" s="12">
        <f t="shared" si="4"/>
        <v>100</v>
      </c>
      <c r="F8" s="11"/>
      <c r="G8" s="11">
        <v>465</v>
      </c>
      <c r="H8" s="11">
        <v>420</v>
      </c>
      <c r="I8" s="11">
        <v>35</v>
      </c>
      <c r="J8" s="11"/>
      <c r="K8" s="11"/>
      <c r="L8" s="11"/>
      <c r="M8" s="11"/>
      <c r="N8" s="11">
        <f t="shared" si="5"/>
        <v>920</v>
      </c>
      <c r="O8" s="12">
        <f t="shared" si="6"/>
        <v>100</v>
      </c>
      <c r="P8" s="11"/>
      <c r="Q8" s="11">
        <v>465</v>
      </c>
      <c r="R8" s="11">
        <v>420</v>
      </c>
      <c r="S8" s="11">
        <v>35</v>
      </c>
      <c r="T8" s="11"/>
      <c r="U8" s="11"/>
      <c r="V8" s="11"/>
      <c r="W8" s="11"/>
      <c r="X8" s="11">
        <f t="shared" si="7"/>
        <v>26360</v>
      </c>
      <c r="Y8" s="11"/>
      <c r="Z8" s="11">
        <v>13728</v>
      </c>
      <c r="AA8" s="11">
        <v>11786</v>
      </c>
      <c r="AB8" s="11">
        <v>846</v>
      </c>
      <c r="AC8" s="11"/>
      <c r="AD8" s="11"/>
      <c r="AE8" s="11"/>
      <c r="AF8" s="11"/>
      <c r="AG8" s="38">
        <f t="shared" si="8"/>
        <v>28.652173913043477</v>
      </c>
      <c r="AH8" s="38" t="e">
        <f t="shared" si="9"/>
        <v>#DIV/0!</v>
      </c>
      <c r="AI8" s="38">
        <f t="shared" si="10"/>
        <v>29.52258064516129</v>
      </c>
      <c r="AJ8" s="38">
        <f t="shared" si="11"/>
        <v>28.061904761904763</v>
      </c>
      <c r="AK8" s="38">
        <f t="shared" si="12"/>
        <v>24.17142857142857</v>
      </c>
      <c r="AL8" s="38" t="e">
        <f t="shared" si="13"/>
        <v>#DIV/0!</v>
      </c>
      <c r="AM8" s="38" t="e">
        <f t="shared" si="14"/>
        <v>#DIV/0!</v>
      </c>
      <c r="AN8" s="38" t="e">
        <f t="shared" si="15"/>
        <v>#DIV/0!</v>
      </c>
      <c r="AO8" s="38" t="e">
        <f t="shared" si="16"/>
        <v>#DIV/0!</v>
      </c>
      <c r="AP8" s="11">
        <v>0</v>
      </c>
      <c r="AQ8" s="11">
        <v>0</v>
      </c>
      <c r="AR8" s="12" t="e">
        <f t="shared" si="17"/>
        <v>#DIV/0!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49">
        <v>250</v>
      </c>
      <c r="BH8" s="11">
        <v>60</v>
      </c>
      <c r="BI8" s="12">
        <f>BH8/BG8*100</f>
        <v>24</v>
      </c>
      <c r="BJ8" s="11"/>
      <c r="BK8" s="11"/>
      <c r="BL8" s="12"/>
      <c r="BM8" s="11">
        <v>170</v>
      </c>
      <c r="BN8" s="11">
        <v>170</v>
      </c>
      <c r="BO8" s="12">
        <f t="shared" si="18"/>
        <v>100</v>
      </c>
      <c r="BP8" s="11">
        <v>1120</v>
      </c>
      <c r="BQ8" s="11">
        <v>420</v>
      </c>
      <c r="BR8" s="12">
        <f t="shared" si="19"/>
        <v>37.5</v>
      </c>
      <c r="BS8" s="12">
        <v>170</v>
      </c>
      <c r="BT8" s="43">
        <f t="shared" si="1"/>
        <v>0</v>
      </c>
      <c r="BU8" s="44">
        <f t="shared" si="2"/>
        <v>0</v>
      </c>
      <c r="BV8" s="43"/>
      <c r="BW8" s="43"/>
      <c r="BX8" s="43"/>
    </row>
    <row r="9" spans="1:76" s="53" customFormat="1" ht="49.5" customHeight="1" outlineLevel="1">
      <c r="A9" s="40">
        <v>5</v>
      </c>
      <c r="B9" s="40" t="s">
        <v>4</v>
      </c>
      <c r="C9" s="11">
        <v>1210</v>
      </c>
      <c r="D9" s="11">
        <f t="shared" si="3"/>
        <v>880</v>
      </c>
      <c r="E9" s="12">
        <f t="shared" si="4"/>
        <v>72.72727272727273</v>
      </c>
      <c r="F9" s="11">
        <v>150</v>
      </c>
      <c r="G9" s="11"/>
      <c r="H9" s="11">
        <v>300</v>
      </c>
      <c r="I9" s="11">
        <v>430</v>
      </c>
      <c r="J9" s="11"/>
      <c r="K9" s="11"/>
      <c r="L9" s="11"/>
      <c r="M9" s="11"/>
      <c r="N9" s="11">
        <f t="shared" si="5"/>
        <v>880</v>
      </c>
      <c r="O9" s="12">
        <f t="shared" si="6"/>
        <v>100</v>
      </c>
      <c r="P9" s="11">
        <v>150</v>
      </c>
      <c r="Q9" s="11"/>
      <c r="R9" s="11">
        <v>300</v>
      </c>
      <c r="S9" s="11">
        <v>430</v>
      </c>
      <c r="T9" s="11"/>
      <c r="U9" s="11"/>
      <c r="V9" s="11"/>
      <c r="W9" s="11"/>
      <c r="X9" s="11">
        <f t="shared" si="7"/>
        <v>16700</v>
      </c>
      <c r="Y9" s="11">
        <v>2400</v>
      </c>
      <c r="Z9" s="11"/>
      <c r="AA9" s="11">
        <v>5700</v>
      </c>
      <c r="AB9" s="11">
        <v>8600</v>
      </c>
      <c r="AC9" s="11"/>
      <c r="AD9" s="11"/>
      <c r="AE9" s="11"/>
      <c r="AF9" s="11"/>
      <c r="AG9" s="38">
        <f t="shared" si="8"/>
        <v>18.977272727272727</v>
      </c>
      <c r="AH9" s="38">
        <f t="shared" si="9"/>
        <v>16</v>
      </c>
      <c r="AI9" s="38" t="e">
        <f t="shared" si="10"/>
        <v>#DIV/0!</v>
      </c>
      <c r="AJ9" s="38">
        <f t="shared" si="11"/>
        <v>19</v>
      </c>
      <c r="AK9" s="38">
        <f t="shared" si="12"/>
        <v>20</v>
      </c>
      <c r="AL9" s="38" t="e">
        <f t="shared" si="13"/>
        <v>#DIV/0!</v>
      </c>
      <c r="AM9" s="38" t="e">
        <f t="shared" si="14"/>
        <v>#DIV/0!</v>
      </c>
      <c r="AN9" s="38" t="e">
        <f t="shared" si="15"/>
        <v>#DIV/0!</v>
      </c>
      <c r="AO9" s="38" t="e">
        <f t="shared" si="16"/>
        <v>#DIV/0!</v>
      </c>
      <c r="AP9" s="11">
        <v>129</v>
      </c>
      <c r="AQ9" s="11">
        <v>85</v>
      </c>
      <c r="AR9" s="12">
        <f t="shared" si="17"/>
        <v>65.89147286821705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1">
        <v>900</v>
      </c>
      <c r="BH9" s="11">
        <v>450</v>
      </c>
      <c r="BI9" s="12">
        <f aca="true" t="shared" si="20" ref="BI9:BI18">BH9/BG9*100</f>
        <v>50</v>
      </c>
      <c r="BJ9" s="11">
        <v>3000</v>
      </c>
      <c r="BK9" s="11">
        <v>3200</v>
      </c>
      <c r="BL9" s="12">
        <f>BK9/BJ9*100</f>
        <v>106.66666666666667</v>
      </c>
      <c r="BM9" s="11">
        <v>450</v>
      </c>
      <c r="BN9" s="11">
        <v>450</v>
      </c>
      <c r="BO9" s="12">
        <f t="shared" si="18"/>
        <v>100</v>
      </c>
      <c r="BP9" s="11">
        <v>990</v>
      </c>
      <c r="BQ9" s="11">
        <v>310</v>
      </c>
      <c r="BR9" s="12">
        <f t="shared" si="19"/>
        <v>31.313131313131315</v>
      </c>
      <c r="BS9" s="12">
        <v>450</v>
      </c>
      <c r="BT9" s="43">
        <f t="shared" si="1"/>
        <v>0</v>
      </c>
      <c r="BU9" s="44">
        <f t="shared" si="2"/>
        <v>0</v>
      </c>
      <c r="BV9" s="43"/>
      <c r="BW9" s="43"/>
      <c r="BX9" s="43"/>
    </row>
    <row r="10" spans="1:76" s="53" customFormat="1" ht="49.5" customHeight="1" outlineLevel="1">
      <c r="A10" s="40">
        <v>6</v>
      </c>
      <c r="B10" s="40" t="s">
        <v>5</v>
      </c>
      <c r="C10" s="11">
        <v>1260</v>
      </c>
      <c r="D10" s="11">
        <f t="shared" si="3"/>
        <v>1210</v>
      </c>
      <c r="E10" s="12">
        <f t="shared" si="4"/>
        <v>96.03174603174604</v>
      </c>
      <c r="F10" s="11">
        <v>49</v>
      </c>
      <c r="G10" s="11">
        <v>227</v>
      </c>
      <c r="H10" s="11">
        <v>276</v>
      </c>
      <c r="I10" s="11">
        <v>533</v>
      </c>
      <c r="J10" s="11">
        <v>75</v>
      </c>
      <c r="K10" s="11"/>
      <c r="L10" s="11"/>
      <c r="M10" s="11">
        <v>50</v>
      </c>
      <c r="N10" s="11">
        <f t="shared" si="5"/>
        <v>1210</v>
      </c>
      <c r="O10" s="12">
        <f t="shared" si="6"/>
        <v>100</v>
      </c>
      <c r="P10" s="11">
        <v>49</v>
      </c>
      <c r="Q10" s="11">
        <v>227</v>
      </c>
      <c r="R10" s="11">
        <v>276</v>
      </c>
      <c r="S10" s="11">
        <v>533</v>
      </c>
      <c r="T10" s="11">
        <v>75</v>
      </c>
      <c r="U10" s="11"/>
      <c r="V10" s="11"/>
      <c r="W10" s="11">
        <v>50</v>
      </c>
      <c r="X10" s="11">
        <f t="shared" si="7"/>
        <v>33784</v>
      </c>
      <c r="Y10" s="11">
        <v>2048</v>
      </c>
      <c r="Z10" s="11">
        <v>6569</v>
      </c>
      <c r="AA10" s="11">
        <v>9723</v>
      </c>
      <c r="AB10" s="11">
        <v>11353</v>
      </c>
      <c r="AC10" s="11">
        <v>3135</v>
      </c>
      <c r="AD10" s="11"/>
      <c r="AE10" s="11"/>
      <c r="AF10" s="11">
        <v>956</v>
      </c>
      <c r="AG10" s="38">
        <f t="shared" si="8"/>
        <v>27.920661157024792</v>
      </c>
      <c r="AH10" s="38">
        <f t="shared" si="9"/>
        <v>41.795918367346935</v>
      </c>
      <c r="AI10" s="38">
        <f t="shared" si="10"/>
        <v>28.938325991189426</v>
      </c>
      <c r="AJ10" s="38">
        <f t="shared" si="11"/>
        <v>35.22826086956522</v>
      </c>
      <c r="AK10" s="38">
        <f t="shared" si="12"/>
        <v>21.30018761726079</v>
      </c>
      <c r="AL10" s="38">
        <f t="shared" si="13"/>
        <v>41.8</v>
      </c>
      <c r="AM10" s="38" t="e">
        <f t="shared" si="14"/>
        <v>#DIV/0!</v>
      </c>
      <c r="AN10" s="38" t="e">
        <f t="shared" si="15"/>
        <v>#DIV/0!</v>
      </c>
      <c r="AO10" s="38">
        <f t="shared" si="16"/>
        <v>19.12</v>
      </c>
      <c r="AP10" s="11">
        <v>176</v>
      </c>
      <c r="AQ10" s="11">
        <v>176</v>
      </c>
      <c r="AR10" s="12">
        <f t="shared" si="17"/>
        <v>100</v>
      </c>
      <c r="AS10" s="12">
        <v>50</v>
      </c>
      <c r="AT10" s="12">
        <v>50</v>
      </c>
      <c r="AU10" s="12">
        <f>AT10/AS10*100</f>
        <v>100</v>
      </c>
      <c r="AV10" s="12">
        <v>50</v>
      </c>
      <c r="AW10" s="12">
        <f>AV10/AT10*100</f>
        <v>100</v>
      </c>
      <c r="AX10" s="12">
        <v>259</v>
      </c>
      <c r="AY10" s="12">
        <f>AX10/AV10</f>
        <v>5.18</v>
      </c>
      <c r="AZ10" s="12"/>
      <c r="BA10" s="12"/>
      <c r="BB10" s="12"/>
      <c r="BC10" s="12"/>
      <c r="BD10" s="12"/>
      <c r="BE10" s="12"/>
      <c r="BF10" s="12"/>
      <c r="BG10" s="11">
        <v>800</v>
      </c>
      <c r="BH10" s="11">
        <v>110</v>
      </c>
      <c r="BI10" s="12">
        <f t="shared" si="20"/>
        <v>13.750000000000002</v>
      </c>
      <c r="BJ10" s="11">
        <v>2600</v>
      </c>
      <c r="BK10" s="11">
        <v>4336</v>
      </c>
      <c r="BL10" s="12">
        <f>BK10/BJ10*100</f>
        <v>166.76923076923075</v>
      </c>
      <c r="BM10" s="11">
        <v>600</v>
      </c>
      <c r="BN10" s="11">
        <v>600</v>
      </c>
      <c r="BO10" s="12">
        <f t="shared" si="18"/>
        <v>100</v>
      </c>
      <c r="BP10" s="11">
        <v>1290</v>
      </c>
      <c r="BQ10" s="11">
        <v>400</v>
      </c>
      <c r="BR10" s="12">
        <f t="shared" si="19"/>
        <v>31.007751937984494</v>
      </c>
      <c r="BS10" s="55">
        <v>600</v>
      </c>
      <c r="BT10" s="43">
        <f t="shared" si="1"/>
        <v>0</v>
      </c>
      <c r="BU10" s="44">
        <f t="shared" si="2"/>
        <v>0</v>
      </c>
      <c r="BV10" s="43"/>
      <c r="BW10" s="43"/>
      <c r="BX10" s="43"/>
    </row>
    <row r="11" spans="1:76" s="53" customFormat="1" ht="49.5" customHeight="1" outlineLevel="1">
      <c r="A11" s="40">
        <v>7</v>
      </c>
      <c r="B11" s="40" t="s">
        <v>6</v>
      </c>
      <c r="C11" s="11">
        <v>660</v>
      </c>
      <c r="D11" s="11">
        <f t="shared" si="3"/>
        <v>390</v>
      </c>
      <c r="E11" s="12">
        <f t="shared" si="4"/>
        <v>59.09090909090909</v>
      </c>
      <c r="F11" s="11">
        <v>55</v>
      </c>
      <c r="G11" s="11"/>
      <c r="H11" s="11"/>
      <c r="I11" s="11">
        <v>273</v>
      </c>
      <c r="J11" s="11">
        <v>62</v>
      </c>
      <c r="K11" s="11"/>
      <c r="L11" s="11"/>
      <c r="M11" s="11"/>
      <c r="N11" s="11">
        <f t="shared" si="5"/>
        <v>390</v>
      </c>
      <c r="O11" s="12">
        <f t="shared" si="6"/>
        <v>100</v>
      </c>
      <c r="P11" s="11">
        <v>55</v>
      </c>
      <c r="Q11" s="11"/>
      <c r="R11" s="11"/>
      <c r="S11" s="11">
        <v>273</v>
      </c>
      <c r="T11" s="11">
        <v>62</v>
      </c>
      <c r="U11" s="11"/>
      <c r="V11" s="11"/>
      <c r="W11" s="11"/>
      <c r="X11" s="11">
        <f t="shared" si="7"/>
        <v>7212</v>
      </c>
      <c r="Y11" s="11">
        <v>1100</v>
      </c>
      <c r="Z11" s="11"/>
      <c r="AA11" s="11"/>
      <c r="AB11" s="11">
        <v>4996</v>
      </c>
      <c r="AC11" s="11">
        <v>1116</v>
      </c>
      <c r="AD11" s="11"/>
      <c r="AE11" s="11"/>
      <c r="AF11" s="11"/>
      <c r="AG11" s="38">
        <f t="shared" si="8"/>
        <v>18.49230769230769</v>
      </c>
      <c r="AH11" s="38">
        <f t="shared" si="9"/>
        <v>20</v>
      </c>
      <c r="AI11" s="38" t="e">
        <f t="shared" si="10"/>
        <v>#DIV/0!</v>
      </c>
      <c r="AJ11" s="38" t="e">
        <f t="shared" si="11"/>
        <v>#DIV/0!</v>
      </c>
      <c r="AK11" s="38">
        <f t="shared" si="12"/>
        <v>18.3003663003663</v>
      </c>
      <c r="AL11" s="38">
        <f t="shared" si="13"/>
        <v>18</v>
      </c>
      <c r="AM11" s="38" t="e">
        <f t="shared" si="14"/>
        <v>#DIV/0!</v>
      </c>
      <c r="AN11" s="38" t="e">
        <f t="shared" si="15"/>
        <v>#DIV/0!</v>
      </c>
      <c r="AO11" s="38" t="e">
        <f t="shared" si="16"/>
        <v>#DIV/0!</v>
      </c>
      <c r="AP11" s="11">
        <v>105</v>
      </c>
      <c r="AQ11" s="11">
        <v>0</v>
      </c>
      <c r="AR11" s="12">
        <f t="shared" si="17"/>
        <v>0</v>
      </c>
      <c r="AS11" s="12"/>
      <c r="AT11" s="12"/>
      <c r="AU11" s="12"/>
      <c r="AV11" s="12"/>
      <c r="AW11" s="12"/>
      <c r="AX11" s="12"/>
      <c r="AY11" s="12"/>
      <c r="AZ11" s="12">
        <v>150</v>
      </c>
      <c r="BA11" s="12">
        <v>90</v>
      </c>
      <c r="BB11" s="12">
        <f>BA11/AZ11*100</f>
        <v>60</v>
      </c>
      <c r="BC11" s="12">
        <v>90</v>
      </c>
      <c r="BD11" s="12">
        <f>BC11/BA11*100</f>
        <v>100</v>
      </c>
      <c r="BE11" s="12">
        <v>160</v>
      </c>
      <c r="BF11" s="12">
        <f>BE11/BC11</f>
        <v>1.7777777777777777</v>
      </c>
      <c r="BG11" s="11">
        <v>250</v>
      </c>
      <c r="BH11" s="11">
        <v>160</v>
      </c>
      <c r="BI11" s="12">
        <f t="shared" si="20"/>
        <v>64</v>
      </c>
      <c r="BJ11" s="11">
        <v>1000</v>
      </c>
      <c r="BK11" s="11">
        <v>1000</v>
      </c>
      <c r="BL11" s="12">
        <f>BK11/BJ11*100</f>
        <v>100</v>
      </c>
      <c r="BM11" s="11">
        <v>200</v>
      </c>
      <c r="BN11" s="11">
        <v>140</v>
      </c>
      <c r="BO11" s="12">
        <f t="shared" si="18"/>
        <v>70</v>
      </c>
      <c r="BP11" s="11">
        <v>800</v>
      </c>
      <c r="BQ11" s="11">
        <v>60</v>
      </c>
      <c r="BR11" s="12">
        <f t="shared" si="19"/>
        <v>7.5</v>
      </c>
      <c r="BS11" s="50">
        <v>200</v>
      </c>
      <c r="BT11" s="43">
        <f t="shared" si="1"/>
        <v>0</v>
      </c>
      <c r="BU11" s="44">
        <f t="shared" si="2"/>
        <v>0</v>
      </c>
      <c r="BV11" s="51"/>
      <c r="BW11" s="51"/>
      <c r="BX11" s="51"/>
    </row>
    <row r="12" spans="1:76" s="53" customFormat="1" ht="49.5" customHeight="1" outlineLevel="1">
      <c r="A12" s="40">
        <v>8</v>
      </c>
      <c r="B12" s="40" t="s">
        <v>7</v>
      </c>
      <c r="C12" s="11">
        <v>628</v>
      </c>
      <c r="D12" s="11">
        <f t="shared" si="3"/>
        <v>621</v>
      </c>
      <c r="E12" s="12">
        <f t="shared" si="4"/>
        <v>98.88535031847134</v>
      </c>
      <c r="F12" s="11"/>
      <c r="G12" s="11">
        <v>193</v>
      </c>
      <c r="H12" s="11">
        <v>120</v>
      </c>
      <c r="I12" s="11">
        <v>208</v>
      </c>
      <c r="J12" s="11">
        <v>40</v>
      </c>
      <c r="K12" s="11">
        <v>60</v>
      </c>
      <c r="L12" s="11"/>
      <c r="M12" s="11"/>
      <c r="N12" s="11">
        <f t="shared" si="5"/>
        <v>621</v>
      </c>
      <c r="O12" s="12">
        <f t="shared" si="6"/>
        <v>100</v>
      </c>
      <c r="P12" s="11"/>
      <c r="Q12" s="11">
        <v>193</v>
      </c>
      <c r="R12" s="11">
        <v>120</v>
      </c>
      <c r="S12" s="11">
        <v>208</v>
      </c>
      <c r="T12" s="11">
        <v>40</v>
      </c>
      <c r="U12" s="11">
        <v>60</v>
      </c>
      <c r="V12" s="11"/>
      <c r="W12" s="11"/>
      <c r="X12" s="11">
        <f t="shared" si="7"/>
        <v>21535</v>
      </c>
      <c r="Y12" s="11"/>
      <c r="Z12" s="11">
        <v>8520</v>
      </c>
      <c r="AA12" s="11">
        <v>4080</v>
      </c>
      <c r="AB12" s="11">
        <v>6323</v>
      </c>
      <c r="AC12" s="11">
        <v>1692</v>
      </c>
      <c r="AD12" s="11">
        <v>920</v>
      </c>
      <c r="AE12" s="11"/>
      <c r="AF12" s="11"/>
      <c r="AG12" s="38">
        <f t="shared" si="8"/>
        <v>34.67793880837359</v>
      </c>
      <c r="AH12" s="38" t="e">
        <f t="shared" si="9"/>
        <v>#DIV/0!</v>
      </c>
      <c r="AI12" s="38">
        <f t="shared" si="10"/>
        <v>44.145077720207254</v>
      </c>
      <c r="AJ12" s="38">
        <f t="shared" si="11"/>
        <v>34</v>
      </c>
      <c r="AK12" s="38">
        <f t="shared" si="12"/>
        <v>30.39903846153846</v>
      </c>
      <c r="AL12" s="38">
        <f t="shared" si="13"/>
        <v>42.3</v>
      </c>
      <c r="AM12" s="38">
        <f t="shared" si="14"/>
        <v>15.333333333333334</v>
      </c>
      <c r="AN12" s="38" t="e">
        <f t="shared" si="15"/>
        <v>#DIV/0!</v>
      </c>
      <c r="AO12" s="38" t="e">
        <f t="shared" si="16"/>
        <v>#DIV/0!</v>
      </c>
      <c r="AP12" s="11">
        <v>89</v>
      </c>
      <c r="AQ12" s="11">
        <v>89</v>
      </c>
      <c r="AR12" s="12">
        <f t="shared" si="17"/>
        <v>100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1">
        <v>500</v>
      </c>
      <c r="BH12" s="11">
        <v>122</v>
      </c>
      <c r="BI12" s="12">
        <f t="shared" si="20"/>
        <v>24.4</v>
      </c>
      <c r="BJ12" s="11">
        <v>2200</v>
      </c>
      <c r="BK12" s="11">
        <v>2670</v>
      </c>
      <c r="BL12" s="12">
        <f>BK12/BJ12*100</f>
        <v>121.36363636363636</v>
      </c>
      <c r="BM12" s="11">
        <v>120</v>
      </c>
      <c r="BN12" s="11">
        <v>200</v>
      </c>
      <c r="BO12" s="12">
        <f t="shared" si="18"/>
        <v>166.66666666666669</v>
      </c>
      <c r="BP12" s="11">
        <v>690</v>
      </c>
      <c r="BQ12" s="11">
        <v>340</v>
      </c>
      <c r="BR12" s="12">
        <f t="shared" si="19"/>
        <v>49.275362318840585</v>
      </c>
      <c r="BS12" s="12">
        <v>120</v>
      </c>
      <c r="BT12" s="43">
        <f t="shared" si="1"/>
        <v>0</v>
      </c>
      <c r="BU12" s="44">
        <f t="shared" si="2"/>
        <v>0</v>
      </c>
      <c r="BV12" s="43"/>
      <c r="BW12" s="43"/>
      <c r="BX12" s="43"/>
    </row>
    <row r="13" spans="1:76" s="53" customFormat="1" ht="49.5" customHeight="1" outlineLevel="1">
      <c r="A13" s="40">
        <v>9</v>
      </c>
      <c r="B13" s="40" t="s">
        <v>8</v>
      </c>
      <c r="C13" s="11">
        <v>800</v>
      </c>
      <c r="D13" s="11">
        <f t="shared" si="3"/>
        <v>530</v>
      </c>
      <c r="E13" s="12">
        <f t="shared" si="4"/>
        <v>66.25</v>
      </c>
      <c r="F13" s="11"/>
      <c r="G13" s="11">
        <v>380</v>
      </c>
      <c r="H13" s="11">
        <v>120</v>
      </c>
      <c r="I13" s="11">
        <v>30</v>
      </c>
      <c r="J13" s="11"/>
      <c r="K13" s="11"/>
      <c r="L13" s="11"/>
      <c r="M13" s="11"/>
      <c r="N13" s="11">
        <f t="shared" si="5"/>
        <v>530</v>
      </c>
      <c r="O13" s="12">
        <f t="shared" si="6"/>
        <v>100</v>
      </c>
      <c r="P13" s="11"/>
      <c r="Q13" s="11">
        <v>380</v>
      </c>
      <c r="R13" s="11">
        <v>120</v>
      </c>
      <c r="S13" s="11">
        <v>30</v>
      </c>
      <c r="T13" s="11"/>
      <c r="U13" s="11"/>
      <c r="V13" s="11"/>
      <c r="W13" s="11"/>
      <c r="X13" s="11">
        <f t="shared" si="7"/>
        <v>15050</v>
      </c>
      <c r="Y13" s="11"/>
      <c r="Z13" s="11">
        <v>9500</v>
      </c>
      <c r="AA13" s="11">
        <v>4800</v>
      </c>
      <c r="AB13" s="11">
        <v>750</v>
      </c>
      <c r="AC13" s="11"/>
      <c r="AD13" s="11"/>
      <c r="AE13" s="11"/>
      <c r="AF13" s="11"/>
      <c r="AG13" s="38">
        <f t="shared" si="8"/>
        <v>28.39622641509434</v>
      </c>
      <c r="AH13" s="38" t="e">
        <f t="shared" si="9"/>
        <v>#DIV/0!</v>
      </c>
      <c r="AI13" s="38">
        <f t="shared" si="10"/>
        <v>25</v>
      </c>
      <c r="AJ13" s="38">
        <f t="shared" si="11"/>
        <v>40</v>
      </c>
      <c r="AK13" s="38">
        <f t="shared" si="12"/>
        <v>25</v>
      </c>
      <c r="AL13" s="38" t="e">
        <f t="shared" si="13"/>
        <v>#DIV/0!</v>
      </c>
      <c r="AM13" s="38" t="e">
        <f t="shared" si="14"/>
        <v>#DIV/0!</v>
      </c>
      <c r="AN13" s="38" t="e">
        <f t="shared" si="15"/>
        <v>#DIV/0!</v>
      </c>
      <c r="AO13" s="38" t="e">
        <f t="shared" si="16"/>
        <v>#DIV/0!</v>
      </c>
      <c r="AP13" s="11">
        <v>0</v>
      </c>
      <c r="AQ13" s="11">
        <v>0</v>
      </c>
      <c r="AR13" s="12" t="e">
        <f t="shared" si="17"/>
        <v>#DIV/0!</v>
      </c>
      <c r="AS13" s="12">
        <v>38</v>
      </c>
      <c r="AT13" s="12">
        <v>38</v>
      </c>
      <c r="AU13" s="12">
        <f>AT13/AS13*100</f>
        <v>100</v>
      </c>
      <c r="AV13" s="12">
        <v>38</v>
      </c>
      <c r="AW13" s="12">
        <f>AV13/AT13*100</f>
        <v>100</v>
      </c>
      <c r="AX13" s="12">
        <v>456</v>
      </c>
      <c r="AY13" s="12">
        <f>AX13/AV13</f>
        <v>12</v>
      </c>
      <c r="AZ13" s="12"/>
      <c r="BA13" s="12"/>
      <c r="BB13" s="12"/>
      <c r="BC13" s="12"/>
      <c r="BD13" s="12"/>
      <c r="BE13" s="12"/>
      <c r="BF13" s="12"/>
      <c r="BG13" s="11">
        <v>150</v>
      </c>
      <c r="BH13" s="11">
        <v>70</v>
      </c>
      <c r="BI13" s="12">
        <f t="shared" si="20"/>
        <v>46.666666666666664</v>
      </c>
      <c r="BJ13" s="11"/>
      <c r="BK13" s="11"/>
      <c r="BL13" s="12"/>
      <c r="BM13" s="11">
        <v>200</v>
      </c>
      <c r="BN13" s="11">
        <v>200</v>
      </c>
      <c r="BO13" s="12">
        <f t="shared" si="18"/>
        <v>100</v>
      </c>
      <c r="BP13" s="11">
        <v>750</v>
      </c>
      <c r="BQ13" s="11">
        <v>100</v>
      </c>
      <c r="BR13" s="12">
        <f t="shared" si="19"/>
        <v>13.333333333333334</v>
      </c>
      <c r="BS13" s="12">
        <v>200</v>
      </c>
      <c r="BT13" s="43">
        <f t="shared" si="1"/>
        <v>120</v>
      </c>
      <c r="BU13" s="44">
        <f t="shared" si="2"/>
        <v>60</v>
      </c>
      <c r="BV13" s="43"/>
      <c r="BW13" s="43">
        <v>120</v>
      </c>
      <c r="BX13" s="43"/>
    </row>
    <row r="14" spans="1:76" s="53" customFormat="1" ht="49.5" customHeight="1" outlineLevel="1">
      <c r="A14" s="40">
        <v>10</v>
      </c>
      <c r="B14" s="40" t="s">
        <v>9</v>
      </c>
      <c r="C14" s="11">
        <v>868</v>
      </c>
      <c r="D14" s="11">
        <f t="shared" si="3"/>
        <v>680</v>
      </c>
      <c r="E14" s="12">
        <f t="shared" si="4"/>
        <v>78.3410138248848</v>
      </c>
      <c r="F14" s="11"/>
      <c r="G14" s="11">
        <v>190</v>
      </c>
      <c r="H14" s="11">
        <v>150</v>
      </c>
      <c r="I14" s="11">
        <v>340</v>
      </c>
      <c r="J14" s="11"/>
      <c r="K14" s="11"/>
      <c r="L14" s="11"/>
      <c r="M14" s="11"/>
      <c r="N14" s="11">
        <f t="shared" si="5"/>
        <v>680</v>
      </c>
      <c r="O14" s="12">
        <f t="shared" si="6"/>
        <v>100</v>
      </c>
      <c r="P14" s="11"/>
      <c r="Q14" s="11">
        <v>190</v>
      </c>
      <c r="R14" s="11">
        <v>150</v>
      </c>
      <c r="S14" s="11">
        <v>340</v>
      </c>
      <c r="T14" s="11"/>
      <c r="U14" s="11"/>
      <c r="V14" s="11"/>
      <c r="W14" s="11"/>
      <c r="X14" s="11">
        <f t="shared" si="7"/>
        <v>17680</v>
      </c>
      <c r="Y14" s="11"/>
      <c r="Z14" s="11">
        <v>4940</v>
      </c>
      <c r="AA14" s="11">
        <v>3900</v>
      </c>
      <c r="AB14" s="11">
        <v>8840</v>
      </c>
      <c r="AC14" s="11"/>
      <c r="AD14" s="11"/>
      <c r="AE14" s="11"/>
      <c r="AF14" s="11"/>
      <c r="AG14" s="38">
        <f t="shared" si="8"/>
        <v>26</v>
      </c>
      <c r="AH14" s="38" t="e">
        <f t="shared" si="9"/>
        <v>#DIV/0!</v>
      </c>
      <c r="AI14" s="38">
        <f t="shared" si="10"/>
        <v>26</v>
      </c>
      <c r="AJ14" s="38">
        <f t="shared" si="11"/>
        <v>26</v>
      </c>
      <c r="AK14" s="38">
        <f t="shared" si="12"/>
        <v>26</v>
      </c>
      <c r="AL14" s="38" t="e">
        <f t="shared" si="13"/>
        <v>#DIV/0!</v>
      </c>
      <c r="AM14" s="38" t="e">
        <f t="shared" si="14"/>
        <v>#DIV/0!</v>
      </c>
      <c r="AN14" s="38" t="e">
        <f t="shared" si="15"/>
        <v>#DIV/0!</v>
      </c>
      <c r="AO14" s="38" t="e">
        <f t="shared" si="16"/>
        <v>#DIV/0!</v>
      </c>
      <c r="AP14" s="11">
        <v>20</v>
      </c>
      <c r="AQ14" s="11">
        <v>20</v>
      </c>
      <c r="AR14" s="12">
        <f t="shared" si="17"/>
        <v>100</v>
      </c>
      <c r="AS14" s="12">
        <v>140</v>
      </c>
      <c r="AT14" s="12"/>
      <c r="AU14" s="12">
        <f>AT14/AS14*100</f>
        <v>0</v>
      </c>
      <c r="AV14" s="12"/>
      <c r="AW14" s="12"/>
      <c r="AX14" s="12"/>
      <c r="AY14" s="12" t="e">
        <f>AX14/AV14</f>
        <v>#DIV/0!</v>
      </c>
      <c r="AZ14" s="12"/>
      <c r="BA14" s="12"/>
      <c r="BB14" s="12"/>
      <c r="BC14" s="12"/>
      <c r="BD14" s="12"/>
      <c r="BE14" s="12"/>
      <c r="BF14" s="12"/>
      <c r="BG14" s="11">
        <v>150</v>
      </c>
      <c r="BH14" s="11">
        <v>80</v>
      </c>
      <c r="BI14" s="12">
        <f t="shared" si="20"/>
        <v>53.333333333333336</v>
      </c>
      <c r="BJ14" s="11"/>
      <c r="BK14" s="11"/>
      <c r="BL14" s="12"/>
      <c r="BM14" s="11">
        <v>200</v>
      </c>
      <c r="BN14" s="11">
        <v>160</v>
      </c>
      <c r="BO14" s="12">
        <f t="shared" si="18"/>
        <v>80</v>
      </c>
      <c r="BP14" s="11">
        <v>880</v>
      </c>
      <c r="BQ14" s="11">
        <v>365</v>
      </c>
      <c r="BR14" s="12">
        <f t="shared" si="19"/>
        <v>41.47727272727273</v>
      </c>
      <c r="BS14" s="12">
        <v>200</v>
      </c>
      <c r="BT14" s="43">
        <f t="shared" si="1"/>
        <v>0</v>
      </c>
      <c r="BU14" s="44">
        <f t="shared" si="2"/>
        <v>0</v>
      </c>
      <c r="BV14" s="43"/>
      <c r="BW14" s="43"/>
      <c r="BX14" s="43"/>
    </row>
    <row r="15" spans="1:76" s="53" customFormat="1" ht="49.5" customHeight="1" outlineLevel="1">
      <c r="A15" s="40">
        <v>11</v>
      </c>
      <c r="B15" s="40" t="s">
        <v>10</v>
      </c>
      <c r="C15" s="11">
        <v>705</v>
      </c>
      <c r="D15" s="11">
        <f t="shared" si="3"/>
        <v>578</v>
      </c>
      <c r="E15" s="12">
        <f t="shared" si="4"/>
        <v>81.98581560283688</v>
      </c>
      <c r="F15" s="11"/>
      <c r="G15" s="11">
        <v>255</v>
      </c>
      <c r="H15" s="11">
        <v>40</v>
      </c>
      <c r="I15" s="11">
        <v>228</v>
      </c>
      <c r="J15" s="11">
        <v>25</v>
      </c>
      <c r="K15" s="11"/>
      <c r="L15" s="11"/>
      <c r="M15" s="11">
        <v>30</v>
      </c>
      <c r="N15" s="11">
        <f t="shared" si="5"/>
        <v>578</v>
      </c>
      <c r="O15" s="12">
        <f t="shared" si="6"/>
        <v>100</v>
      </c>
      <c r="P15" s="11"/>
      <c r="Q15" s="11">
        <v>255</v>
      </c>
      <c r="R15" s="11">
        <v>40</v>
      </c>
      <c r="S15" s="11">
        <v>228</v>
      </c>
      <c r="T15" s="11">
        <v>25</v>
      </c>
      <c r="U15" s="11"/>
      <c r="V15" s="11"/>
      <c r="W15" s="11">
        <v>30</v>
      </c>
      <c r="X15" s="11">
        <f t="shared" si="7"/>
        <v>15260</v>
      </c>
      <c r="Y15" s="11"/>
      <c r="Z15" s="11">
        <v>6470</v>
      </c>
      <c r="AA15" s="11">
        <v>1140</v>
      </c>
      <c r="AB15" s="11">
        <v>6100</v>
      </c>
      <c r="AC15" s="11">
        <v>950</v>
      </c>
      <c r="AD15" s="11"/>
      <c r="AE15" s="11"/>
      <c r="AF15" s="11">
        <v>600</v>
      </c>
      <c r="AG15" s="38">
        <f t="shared" si="8"/>
        <v>26.401384083044984</v>
      </c>
      <c r="AH15" s="38" t="e">
        <f t="shared" si="9"/>
        <v>#DIV/0!</v>
      </c>
      <c r="AI15" s="38">
        <f t="shared" si="10"/>
        <v>25.372549019607842</v>
      </c>
      <c r="AJ15" s="38">
        <f t="shared" si="11"/>
        <v>28.5</v>
      </c>
      <c r="AK15" s="38">
        <f t="shared" si="12"/>
        <v>26.75438596491228</v>
      </c>
      <c r="AL15" s="38">
        <f t="shared" si="13"/>
        <v>38</v>
      </c>
      <c r="AM15" s="38" t="e">
        <f t="shared" si="14"/>
        <v>#DIV/0!</v>
      </c>
      <c r="AN15" s="38" t="e">
        <f t="shared" si="15"/>
        <v>#DIV/0!</v>
      </c>
      <c r="AO15" s="38">
        <f t="shared" si="16"/>
        <v>20</v>
      </c>
      <c r="AP15" s="11">
        <v>34</v>
      </c>
      <c r="AQ15" s="11">
        <v>34</v>
      </c>
      <c r="AR15" s="12">
        <f t="shared" si="17"/>
        <v>100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1">
        <v>300</v>
      </c>
      <c r="BH15" s="11">
        <v>120</v>
      </c>
      <c r="BI15" s="12">
        <f t="shared" si="20"/>
        <v>40</v>
      </c>
      <c r="BJ15" s="11">
        <v>1000</v>
      </c>
      <c r="BK15" s="11">
        <v>1200</v>
      </c>
      <c r="BL15" s="12">
        <f>BK15/BJ15*100</f>
        <v>120</v>
      </c>
      <c r="BM15" s="11">
        <v>100</v>
      </c>
      <c r="BN15" s="11">
        <v>100</v>
      </c>
      <c r="BO15" s="12">
        <f t="shared" si="18"/>
        <v>100</v>
      </c>
      <c r="BP15" s="11">
        <v>930</v>
      </c>
      <c r="BQ15" s="11">
        <v>165</v>
      </c>
      <c r="BR15" s="12">
        <f t="shared" si="19"/>
        <v>17.741935483870968</v>
      </c>
      <c r="BS15" s="12">
        <v>60</v>
      </c>
      <c r="BT15" s="43">
        <f t="shared" si="1"/>
        <v>0</v>
      </c>
      <c r="BU15" s="44">
        <f t="shared" si="2"/>
        <v>0</v>
      </c>
      <c r="BV15" s="43"/>
      <c r="BW15" s="43"/>
      <c r="BX15" s="43"/>
    </row>
    <row r="16" spans="1:76" s="53" customFormat="1" ht="49.5" customHeight="1" outlineLevel="1">
      <c r="A16" s="40">
        <v>12</v>
      </c>
      <c r="B16" s="40" t="s">
        <v>11</v>
      </c>
      <c r="C16" s="11">
        <v>625</v>
      </c>
      <c r="D16" s="11">
        <f t="shared" si="3"/>
        <v>625</v>
      </c>
      <c r="E16" s="12">
        <f t="shared" si="4"/>
        <v>100</v>
      </c>
      <c r="F16" s="11">
        <v>60</v>
      </c>
      <c r="G16" s="11">
        <v>205</v>
      </c>
      <c r="H16" s="11">
        <v>40</v>
      </c>
      <c r="I16" s="11">
        <v>230</v>
      </c>
      <c r="J16" s="11">
        <v>20</v>
      </c>
      <c r="K16" s="11">
        <v>60</v>
      </c>
      <c r="L16" s="11"/>
      <c r="M16" s="11">
        <v>10</v>
      </c>
      <c r="N16" s="11">
        <f t="shared" si="5"/>
        <v>625</v>
      </c>
      <c r="O16" s="12">
        <f t="shared" si="6"/>
        <v>100</v>
      </c>
      <c r="P16" s="11">
        <v>60</v>
      </c>
      <c r="Q16" s="11">
        <v>205</v>
      </c>
      <c r="R16" s="11">
        <v>40</v>
      </c>
      <c r="S16" s="11">
        <v>230</v>
      </c>
      <c r="T16" s="11">
        <v>20</v>
      </c>
      <c r="U16" s="11">
        <v>60</v>
      </c>
      <c r="V16" s="11"/>
      <c r="W16" s="11">
        <v>10</v>
      </c>
      <c r="X16" s="11">
        <f t="shared" si="7"/>
        <v>25343</v>
      </c>
      <c r="Y16" s="11">
        <v>2623</v>
      </c>
      <c r="Z16" s="11">
        <v>7109</v>
      </c>
      <c r="AA16" s="11">
        <v>2120</v>
      </c>
      <c r="AB16" s="11">
        <v>10484</v>
      </c>
      <c r="AC16" s="11">
        <v>951</v>
      </c>
      <c r="AD16" s="11">
        <v>1500</v>
      </c>
      <c r="AE16" s="11"/>
      <c r="AF16" s="11">
        <v>556</v>
      </c>
      <c r="AG16" s="38">
        <f t="shared" si="8"/>
        <v>40.5488</v>
      </c>
      <c r="AH16" s="38">
        <f t="shared" si="9"/>
        <v>43.71666666666667</v>
      </c>
      <c r="AI16" s="38">
        <f t="shared" si="10"/>
        <v>34.678048780487806</v>
      </c>
      <c r="AJ16" s="38">
        <f t="shared" si="11"/>
        <v>53</v>
      </c>
      <c r="AK16" s="38">
        <f t="shared" si="12"/>
        <v>45.582608695652176</v>
      </c>
      <c r="AL16" s="38">
        <f t="shared" si="13"/>
        <v>47.55</v>
      </c>
      <c r="AM16" s="38">
        <f t="shared" si="14"/>
        <v>25</v>
      </c>
      <c r="AN16" s="38" t="e">
        <f t="shared" si="15"/>
        <v>#DIV/0!</v>
      </c>
      <c r="AO16" s="38">
        <f t="shared" si="16"/>
        <v>55.6</v>
      </c>
      <c r="AP16" s="11">
        <v>156</v>
      </c>
      <c r="AQ16" s="11">
        <v>156</v>
      </c>
      <c r="AR16" s="12">
        <f t="shared" si="17"/>
        <v>100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1">
        <v>650</v>
      </c>
      <c r="BH16" s="11">
        <v>500</v>
      </c>
      <c r="BI16" s="12">
        <f t="shared" si="20"/>
        <v>76.92307692307693</v>
      </c>
      <c r="BJ16" s="11">
        <v>1500</v>
      </c>
      <c r="BK16" s="11">
        <v>1600</v>
      </c>
      <c r="BL16" s="12">
        <f>BK16/BJ16*100</f>
        <v>106.66666666666667</v>
      </c>
      <c r="BM16" s="11">
        <v>240</v>
      </c>
      <c r="BN16" s="11">
        <v>170</v>
      </c>
      <c r="BO16" s="12">
        <f t="shared" si="18"/>
        <v>70.83333333333334</v>
      </c>
      <c r="BP16" s="11">
        <v>740</v>
      </c>
      <c r="BQ16" s="11">
        <v>148</v>
      </c>
      <c r="BR16" s="12">
        <f t="shared" si="19"/>
        <v>20</v>
      </c>
      <c r="BS16" s="12">
        <v>240</v>
      </c>
      <c r="BT16" s="43">
        <f t="shared" si="1"/>
        <v>0</v>
      </c>
      <c r="BU16" s="44">
        <f t="shared" si="2"/>
        <v>0</v>
      </c>
      <c r="BV16" s="43"/>
      <c r="BW16" s="43"/>
      <c r="BX16" s="43"/>
    </row>
    <row r="17" spans="1:76" s="53" customFormat="1" ht="49.5" customHeight="1" outlineLevel="1">
      <c r="A17" s="40">
        <v>13</v>
      </c>
      <c r="B17" s="40" t="s">
        <v>12</v>
      </c>
      <c r="C17" s="11">
        <v>530</v>
      </c>
      <c r="D17" s="11">
        <f t="shared" si="3"/>
        <v>530</v>
      </c>
      <c r="E17" s="12">
        <f t="shared" si="4"/>
        <v>100</v>
      </c>
      <c r="F17" s="11"/>
      <c r="G17" s="11">
        <v>100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5"/>
        <v>530</v>
      </c>
      <c r="O17" s="12">
        <f t="shared" si="6"/>
        <v>100</v>
      </c>
      <c r="P17" s="11"/>
      <c r="Q17" s="11">
        <v>100</v>
      </c>
      <c r="R17" s="11">
        <v>220</v>
      </c>
      <c r="S17" s="11">
        <v>120</v>
      </c>
      <c r="T17" s="11">
        <v>30</v>
      </c>
      <c r="U17" s="11">
        <v>60</v>
      </c>
      <c r="V17" s="11"/>
      <c r="W17" s="11"/>
      <c r="X17" s="11">
        <f t="shared" si="7"/>
        <v>16900</v>
      </c>
      <c r="Y17" s="11"/>
      <c r="Z17" s="11">
        <v>3800</v>
      </c>
      <c r="AA17" s="11">
        <v>6600</v>
      </c>
      <c r="AB17" s="11">
        <v>4100</v>
      </c>
      <c r="AC17" s="11">
        <v>1200</v>
      </c>
      <c r="AD17" s="11">
        <v>1200</v>
      </c>
      <c r="AE17" s="11"/>
      <c r="AF17" s="11"/>
      <c r="AG17" s="38">
        <f t="shared" si="8"/>
        <v>31.88679245283019</v>
      </c>
      <c r="AH17" s="38" t="e">
        <f t="shared" si="9"/>
        <v>#DIV/0!</v>
      </c>
      <c r="AI17" s="38">
        <f t="shared" si="10"/>
        <v>38</v>
      </c>
      <c r="AJ17" s="38">
        <f t="shared" si="11"/>
        <v>30</v>
      </c>
      <c r="AK17" s="38">
        <f t="shared" si="12"/>
        <v>34.166666666666664</v>
      </c>
      <c r="AL17" s="38">
        <f t="shared" si="13"/>
        <v>40</v>
      </c>
      <c r="AM17" s="38">
        <f t="shared" si="14"/>
        <v>20</v>
      </c>
      <c r="AN17" s="38" t="e">
        <f t="shared" si="15"/>
        <v>#DIV/0!</v>
      </c>
      <c r="AO17" s="38" t="e">
        <f t="shared" si="16"/>
        <v>#DIV/0!</v>
      </c>
      <c r="AP17" s="11">
        <v>186</v>
      </c>
      <c r="AQ17" s="11">
        <v>186</v>
      </c>
      <c r="AR17" s="12">
        <f t="shared" si="17"/>
        <v>100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1">
        <v>850</v>
      </c>
      <c r="BH17" s="11">
        <v>445</v>
      </c>
      <c r="BI17" s="12">
        <f t="shared" si="20"/>
        <v>52.352941176470594</v>
      </c>
      <c r="BJ17" s="11">
        <v>3800</v>
      </c>
      <c r="BK17" s="11">
        <v>4500</v>
      </c>
      <c r="BL17" s="12">
        <f>BK17/BJ17*100</f>
        <v>118.42105263157893</v>
      </c>
      <c r="BM17" s="11">
        <v>250</v>
      </c>
      <c r="BN17" s="11">
        <v>250</v>
      </c>
      <c r="BO17" s="12">
        <f t="shared" si="18"/>
        <v>100</v>
      </c>
      <c r="BP17" s="11">
        <v>640</v>
      </c>
      <c r="BQ17" s="11">
        <v>280</v>
      </c>
      <c r="BR17" s="12">
        <f t="shared" si="19"/>
        <v>43.75</v>
      </c>
      <c r="BS17" s="12">
        <v>250</v>
      </c>
      <c r="BT17" s="43">
        <f t="shared" si="1"/>
        <v>0</v>
      </c>
      <c r="BU17" s="44">
        <f t="shared" si="2"/>
        <v>0</v>
      </c>
      <c r="BV17" s="43"/>
      <c r="BW17" s="43"/>
      <c r="BX17" s="43"/>
    </row>
    <row r="18" spans="1:76" s="53" customFormat="1" ht="49.5" customHeight="1" outlineLevel="1">
      <c r="A18" s="40">
        <v>14</v>
      </c>
      <c r="B18" s="40" t="s">
        <v>13</v>
      </c>
      <c r="C18" s="11">
        <v>1355</v>
      </c>
      <c r="D18" s="11">
        <f t="shared" si="3"/>
        <v>1355</v>
      </c>
      <c r="E18" s="12">
        <f t="shared" si="4"/>
        <v>100</v>
      </c>
      <c r="F18" s="11">
        <v>88</v>
      </c>
      <c r="G18" s="11">
        <v>191</v>
      </c>
      <c r="H18" s="11">
        <v>413</v>
      </c>
      <c r="I18" s="11">
        <v>493</v>
      </c>
      <c r="J18" s="11">
        <v>20</v>
      </c>
      <c r="K18" s="11">
        <v>130</v>
      </c>
      <c r="L18" s="11"/>
      <c r="M18" s="11">
        <v>20</v>
      </c>
      <c r="N18" s="11">
        <f t="shared" si="5"/>
        <v>1355</v>
      </c>
      <c r="O18" s="12">
        <f t="shared" si="6"/>
        <v>100</v>
      </c>
      <c r="P18" s="11">
        <v>88</v>
      </c>
      <c r="Q18" s="11">
        <v>191</v>
      </c>
      <c r="R18" s="11">
        <v>413</v>
      </c>
      <c r="S18" s="11">
        <v>493</v>
      </c>
      <c r="T18" s="11">
        <v>20</v>
      </c>
      <c r="U18" s="11">
        <v>130</v>
      </c>
      <c r="V18" s="11"/>
      <c r="W18" s="11">
        <v>20</v>
      </c>
      <c r="X18" s="11">
        <f t="shared" si="7"/>
        <v>41400</v>
      </c>
      <c r="Y18" s="11">
        <v>3764</v>
      </c>
      <c r="Z18" s="11">
        <v>6438</v>
      </c>
      <c r="AA18" s="11">
        <v>14455</v>
      </c>
      <c r="AB18" s="11">
        <v>11668</v>
      </c>
      <c r="AC18" s="11">
        <v>592</v>
      </c>
      <c r="AD18" s="11">
        <v>3856</v>
      </c>
      <c r="AE18" s="11"/>
      <c r="AF18" s="11">
        <v>627</v>
      </c>
      <c r="AG18" s="38">
        <f t="shared" si="8"/>
        <v>30.55350553505535</v>
      </c>
      <c r="AH18" s="38">
        <f t="shared" si="9"/>
        <v>42.77272727272727</v>
      </c>
      <c r="AI18" s="38">
        <f t="shared" si="10"/>
        <v>33.70680628272251</v>
      </c>
      <c r="AJ18" s="38">
        <f t="shared" si="11"/>
        <v>35</v>
      </c>
      <c r="AK18" s="38">
        <f t="shared" si="12"/>
        <v>23.667342799188642</v>
      </c>
      <c r="AL18" s="38">
        <f t="shared" si="13"/>
        <v>29.6</v>
      </c>
      <c r="AM18" s="38">
        <f t="shared" si="14"/>
        <v>29.661538461538463</v>
      </c>
      <c r="AN18" s="38" t="e">
        <f t="shared" si="15"/>
        <v>#DIV/0!</v>
      </c>
      <c r="AO18" s="38">
        <f t="shared" si="16"/>
        <v>31.35</v>
      </c>
      <c r="AP18" s="11">
        <v>294</v>
      </c>
      <c r="AQ18" s="11">
        <v>294</v>
      </c>
      <c r="AR18" s="12">
        <f t="shared" si="17"/>
        <v>100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1">
        <v>820</v>
      </c>
      <c r="BH18" s="11">
        <v>609</v>
      </c>
      <c r="BI18" s="12">
        <f t="shared" si="20"/>
        <v>74.26829268292683</v>
      </c>
      <c r="BJ18" s="11">
        <v>4500</v>
      </c>
      <c r="BK18" s="11">
        <v>5288</v>
      </c>
      <c r="BL18" s="12">
        <f>BK18/BJ18*100</f>
        <v>117.51111111111112</v>
      </c>
      <c r="BM18" s="11">
        <v>600</v>
      </c>
      <c r="BN18" s="11">
        <v>570</v>
      </c>
      <c r="BO18" s="12">
        <f t="shared" si="18"/>
        <v>95</v>
      </c>
      <c r="BP18" s="11">
        <v>1350</v>
      </c>
      <c r="BQ18" s="11">
        <v>620</v>
      </c>
      <c r="BR18" s="12">
        <f t="shared" si="19"/>
        <v>45.925925925925924</v>
      </c>
      <c r="BS18" s="12">
        <v>600</v>
      </c>
      <c r="BT18" s="43">
        <f t="shared" si="1"/>
        <v>0</v>
      </c>
      <c r="BU18" s="44">
        <f t="shared" si="2"/>
        <v>0</v>
      </c>
      <c r="BV18" s="43"/>
      <c r="BW18" s="43"/>
      <c r="BX18" s="43"/>
    </row>
    <row r="19" spans="1:76" s="54" customFormat="1" ht="49.5" customHeight="1">
      <c r="A19" s="40">
        <v>15</v>
      </c>
      <c r="B19" s="40" t="s">
        <v>14</v>
      </c>
      <c r="C19" s="11">
        <v>300</v>
      </c>
      <c r="D19" s="11">
        <f t="shared" si="3"/>
        <v>300</v>
      </c>
      <c r="E19" s="12">
        <f t="shared" si="4"/>
        <v>100</v>
      </c>
      <c r="F19" s="41"/>
      <c r="G19" s="14">
        <v>40</v>
      </c>
      <c r="H19" s="41"/>
      <c r="I19" s="14">
        <v>110</v>
      </c>
      <c r="J19" s="14">
        <v>150</v>
      </c>
      <c r="K19" s="14"/>
      <c r="L19" s="14"/>
      <c r="M19" s="14"/>
      <c r="N19" s="11">
        <f t="shared" si="5"/>
        <v>300</v>
      </c>
      <c r="O19" s="12">
        <f t="shared" si="6"/>
        <v>100</v>
      </c>
      <c r="P19" s="14"/>
      <c r="Q19" s="14">
        <v>40</v>
      </c>
      <c r="R19" s="14"/>
      <c r="S19" s="14">
        <v>110</v>
      </c>
      <c r="T19" s="14">
        <v>150</v>
      </c>
      <c r="U19" s="14"/>
      <c r="V19" s="14"/>
      <c r="W19" s="14"/>
      <c r="X19" s="11">
        <f t="shared" si="7"/>
        <v>7900</v>
      </c>
      <c r="Y19" s="14"/>
      <c r="Z19" s="14">
        <v>1000</v>
      </c>
      <c r="AA19" s="14"/>
      <c r="AB19" s="14">
        <v>2700</v>
      </c>
      <c r="AC19" s="14">
        <v>4200</v>
      </c>
      <c r="AD19" s="41"/>
      <c r="AE19" s="41"/>
      <c r="AF19" s="41"/>
      <c r="AG19" s="38">
        <f t="shared" si="8"/>
        <v>26.333333333333332</v>
      </c>
      <c r="AH19" s="38" t="e">
        <f t="shared" si="9"/>
        <v>#DIV/0!</v>
      </c>
      <c r="AI19" s="38">
        <f t="shared" si="10"/>
        <v>25</v>
      </c>
      <c r="AJ19" s="38" t="e">
        <f t="shared" si="11"/>
        <v>#DIV/0!</v>
      </c>
      <c r="AK19" s="38">
        <f t="shared" si="12"/>
        <v>24.545454545454547</v>
      </c>
      <c r="AL19" s="38">
        <f t="shared" si="13"/>
        <v>28</v>
      </c>
      <c r="AM19" s="38" t="e">
        <f t="shared" si="14"/>
        <v>#DIV/0!</v>
      </c>
      <c r="AN19" s="38" t="e">
        <f t="shared" si="15"/>
        <v>#DIV/0!</v>
      </c>
      <c r="AO19" s="38" t="e">
        <f t="shared" si="16"/>
        <v>#DIV/0!</v>
      </c>
      <c r="AP19" s="11">
        <v>0</v>
      </c>
      <c r="AQ19" s="11">
        <v>0</v>
      </c>
      <c r="AR19" s="12" t="e">
        <f t="shared" si="17"/>
        <v>#DIV/0!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1">
        <v>0</v>
      </c>
      <c r="BH19" s="11">
        <v>360</v>
      </c>
      <c r="BI19" s="12"/>
      <c r="BJ19" s="11">
        <v>0</v>
      </c>
      <c r="BK19" s="11"/>
      <c r="BL19" s="12"/>
      <c r="BM19" s="11"/>
      <c r="BN19" s="11"/>
      <c r="BO19" s="12"/>
      <c r="BP19" s="11">
        <v>300</v>
      </c>
      <c r="BQ19" s="11"/>
      <c r="BR19" s="12">
        <f t="shared" si="19"/>
        <v>0</v>
      </c>
      <c r="BS19" s="12">
        <v>0</v>
      </c>
      <c r="BT19" s="43">
        <f t="shared" si="1"/>
        <v>0</v>
      </c>
      <c r="BU19" s="44">
        <v>0</v>
      </c>
      <c r="BV19" s="45"/>
      <c r="BW19" s="45"/>
      <c r="BX19" s="45"/>
    </row>
    <row r="20" spans="1:76" s="54" customFormat="1" ht="49.5" customHeight="1">
      <c r="A20" s="40">
        <v>16</v>
      </c>
      <c r="B20" s="40" t="s">
        <v>19</v>
      </c>
      <c r="C20" s="11">
        <v>920</v>
      </c>
      <c r="D20" s="11">
        <f t="shared" si="3"/>
        <v>920</v>
      </c>
      <c r="E20" s="12">
        <f t="shared" si="4"/>
        <v>100</v>
      </c>
      <c r="F20" s="14">
        <v>204</v>
      </c>
      <c r="G20" s="14">
        <v>200</v>
      </c>
      <c r="H20" s="14">
        <v>100</v>
      </c>
      <c r="I20" s="14">
        <v>316</v>
      </c>
      <c r="J20" s="14">
        <v>30</v>
      </c>
      <c r="K20" s="14">
        <v>70</v>
      </c>
      <c r="L20" s="14"/>
      <c r="M20" s="14"/>
      <c r="N20" s="11">
        <f t="shared" si="5"/>
        <v>820</v>
      </c>
      <c r="O20" s="12">
        <f t="shared" si="6"/>
        <v>89.13043478260869</v>
      </c>
      <c r="P20" s="14">
        <v>204</v>
      </c>
      <c r="Q20" s="14">
        <v>100</v>
      </c>
      <c r="R20" s="14">
        <v>100</v>
      </c>
      <c r="S20" s="14">
        <v>316</v>
      </c>
      <c r="T20" s="14">
        <v>30</v>
      </c>
      <c r="U20" s="14">
        <v>70</v>
      </c>
      <c r="V20" s="41"/>
      <c r="W20" s="41"/>
      <c r="X20" s="11">
        <f t="shared" si="7"/>
        <v>24250</v>
      </c>
      <c r="Y20" s="14">
        <v>6120</v>
      </c>
      <c r="Z20" s="14">
        <v>3000</v>
      </c>
      <c r="AA20" s="14">
        <v>3000</v>
      </c>
      <c r="AB20" s="14">
        <v>9480</v>
      </c>
      <c r="AC20" s="14">
        <v>900</v>
      </c>
      <c r="AD20" s="14">
        <v>1750</v>
      </c>
      <c r="AE20" s="41"/>
      <c r="AF20" s="41"/>
      <c r="AG20" s="38">
        <f t="shared" si="8"/>
        <v>29.573170731707318</v>
      </c>
      <c r="AH20" s="38">
        <f t="shared" si="9"/>
        <v>30</v>
      </c>
      <c r="AI20" s="38">
        <f t="shared" si="10"/>
        <v>30</v>
      </c>
      <c r="AJ20" s="38">
        <f t="shared" si="11"/>
        <v>30</v>
      </c>
      <c r="AK20" s="38">
        <f t="shared" si="12"/>
        <v>30</v>
      </c>
      <c r="AL20" s="38">
        <f t="shared" si="13"/>
        <v>30</v>
      </c>
      <c r="AM20" s="38">
        <f t="shared" si="14"/>
        <v>25</v>
      </c>
      <c r="AN20" s="38" t="e">
        <f t="shared" si="15"/>
        <v>#DIV/0!</v>
      </c>
      <c r="AO20" s="38" t="e">
        <f t="shared" si="16"/>
        <v>#DIV/0!</v>
      </c>
      <c r="AP20" s="11">
        <v>175</v>
      </c>
      <c r="AQ20" s="11">
        <v>20</v>
      </c>
      <c r="AR20" s="12">
        <f t="shared" si="17"/>
        <v>11.428571428571429</v>
      </c>
      <c r="AS20" s="12"/>
      <c r="AT20" s="12"/>
      <c r="AU20" s="12"/>
      <c r="AV20" s="12"/>
      <c r="AW20" s="12"/>
      <c r="AX20" s="12"/>
      <c r="AY20" s="12"/>
      <c r="AZ20" s="12">
        <v>30</v>
      </c>
      <c r="BA20" s="12">
        <v>30</v>
      </c>
      <c r="BB20" s="12">
        <f>BA20/AZ20*100</f>
        <v>100</v>
      </c>
      <c r="BC20" s="12">
        <v>30</v>
      </c>
      <c r="BD20" s="12">
        <f>BC20/BA20*100</f>
        <v>100</v>
      </c>
      <c r="BE20" s="12">
        <v>300</v>
      </c>
      <c r="BF20" s="12">
        <f>BE20/BC20</f>
        <v>10</v>
      </c>
      <c r="BG20" s="11">
        <v>850</v>
      </c>
      <c r="BH20" s="11">
        <v>390</v>
      </c>
      <c r="BI20" s="12">
        <f>BH20/BG20*100</f>
        <v>45.88235294117647</v>
      </c>
      <c r="BJ20" s="11">
        <v>2500</v>
      </c>
      <c r="BK20" s="11">
        <v>2500</v>
      </c>
      <c r="BL20" s="12">
        <f>BK20/BJ20*100</f>
        <v>100</v>
      </c>
      <c r="BM20" s="11">
        <v>300</v>
      </c>
      <c r="BN20" s="11">
        <v>300</v>
      </c>
      <c r="BO20" s="12">
        <f>BN20/BM20*100</f>
        <v>100</v>
      </c>
      <c r="BP20" s="11">
        <v>880</v>
      </c>
      <c r="BQ20" s="11">
        <v>100</v>
      </c>
      <c r="BR20" s="12">
        <f t="shared" si="19"/>
        <v>11.363636363636363</v>
      </c>
      <c r="BS20" s="12">
        <v>300</v>
      </c>
      <c r="BT20" s="43">
        <f t="shared" si="1"/>
        <v>0</v>
      </c>
      <c r="BU20" s="44">
        <f>BT20/BS20*100</f>
        <v>0</v>
      </c>
      <c r="BV20" s="43"/>
      <c r="BW20" s="45"/>
      <c r="BX20" s="45"/>
    </row>
    <row r="21" spans="1:76" s="54" customFormat="1" ht="49.5" customHeight="1">
      <c r="A21" s="40">
        <v>17</v>
      </c>
      <c r="B21" s="40" t="s">
        <v>23</v>
      </c>
      <c r="C21" s="13">
        <v>240</v>
      </c>
      <c r="D21" s="11">
        <f t="shared" si="3"/>
        <v>240</v>
      </c>
      <c r="E21" s="12">
        <f t="shared" si="4"/>
        <v>100</v>
      </c>
      <c r="F21" s="14"/>
      <c r="G21" s="14">
        <v>240</v>
      </c>
      <c r="H21" s="14"/>
      <c r="I21" s="14"/>
      <c r="J21" s="14"/>
      <c r="K21" s="14"/>
      <c r="L21" s="14"/>
      <c r="M21" s="14"/>
      <c r="N21" s="11">
        <f t="shared" si="5"/>
        <v>240</v>
      </c>
      <c r="O21" s="12">
        <f t="shared" si="6"/>
        <v>100</v>
      </c>
      <c r="P21" s="14"/>
      <c r="Q21" s="14">
        <v>240</v>
      </c>
      <c r="R21" s="41"/>
      <c r="S21" s="41"/>
      <c r="T21" s="41"/>
      <c r="U21" s="41"/>
      <c r="V21" s="41"/>
      <c r="W21" s="41"/>
      <c r="X21" s="11">
        <f t="shared" si="7"/>
        <v>6480</v>
      </c>
      <c r="Y21" s="41"/>
      <c r="Z21" s="14">
        <v>6480</v>
      </c>
      <c r="AA21" s="41"/>
      <c r="AB21" s="41"/>
      <c r="AC21" s="41"/>
      <c r="AD21" s="41"/>
      <c r="AE21" s="41"/>
      <c r="AF21" s="41"/>
      <c r="AG21" s="38">
        <f t="shared" si="8"/>
        <v>27</v>
      </c>
      <c r="AH21" s="38" t="e">
        <f t="shared" si="9"/>
        <v>#DIV/0!</v>
      </c>
      <c r="AI21" s="38">
        <f t="shared" si="10"/>
        <v>27</v>
      </c>
      <c r="AJ21" s="38" t="e">
        <f t="shared" si="11"/>
        <v>#DIV/0!</v>
      </c>
      <c r="AK21" s="38" t="e">
        <f t="shared" si="12"/>
        <v>#DIV/0!</v>
      </c>
      <c r="AL21" s="38" t="e">
        <f t="shared" si="13"/>
        <v>#DIV/0!</v>
      </c>
      <c r="AM21" s="38" t="e">
        <f t="shared" si="14"/>
        <v>#DIV/0!</v>
      </c>
      <c r="AN21" s="38" t="e">
        <f t="shared" si="15"/>
        <v>#DIV/0!</v>
      </c>
      <c r="AO21" s="38" t="e">
        <f t="shared" si="16"/>
        <v>#DIV/0!</v>
      </c>
      <c r="AP21" s="11">
        <v>0</v>
      </c>
      <c r="AQ21" s="11">
        <v>0</v>
      </c>
      <c r="AR21" s="12" t="e">
        <f t="shared" si="17"/>
        <v>#DIV/0!</v>
      </c>
      <c r="AS21" s="12"/>
      <c r="AT21" s="12"/>
      <c r="AU21" s="12"/>
      <c r="AV21" s="12"/>
      <c r="AW21" s="12"/>
      <c r="AX21" s="12"/>
      <c r="AY21" s="12"/>
      <c r="AZ21" s="12">
        <v>300</v>
      </c>
      <c r="BA21" s="12"/>
      <c r="BB21" s="12">
        <f>BA21/AZ21*100</f>
        <v>0</v>
      </c>
      <c r="BC21" s="12"/>
      <c r="BD21" s="12" t="e">
        <f>BC21/BA21*100</f>
        <v>#DIV/0!</v>
      </c>
      <c r="BE21" s="12"/>
      <c r="BF21" s="12" t="e">
        <f>BE21/BC21</f>
        <v>#DIV/0!</v>
      </c>
      <c r="BG21" s="13"/>
      <c r="BH21" s="13"/>
      <c r="BI21" s="12"/>
      <c r="BJ21" s="13"/>
      <c r="BK21" s="13"/>
      <c r="BL21" s="12"/>
      <c r="BM21" s="13">
        <v>660</v>
      </c>
      <c r="BN21" s="13">
        <v>680</v>
      </c>
      <c r="BO21" s="12">
        <f>BN21/BM21*100</f>
        <v>103.03030303030303</v>
      </c>
      <c r="BP21" s="13">
        <v>270</v>
      </c>
      <c r="BQ21" s="13"/>
      <c r="BR21" s="12">
        <f t="shared" si="19"/>
        <v>0</v>
      </c>
      <c r="BS21" s="19">
        <v>660</v>
      </c>
      <c r="BT21" s="43">
        <f t="shared" si="1"/>
        <v>0</v>
      </c>
      <c r="BU21" s="44">
        <f>BT21/BS21*100</f>
        <v>0</v>
      </c>
      <c r="BV21" s="45"/>
      <c r="BW21" s="45"/>
      <c r="BX21" s="45"/>
    </row>
    <row r="22" spans="1:76" s="46" customFormat="1" ht="49.5" customHeight="1">
      <c r="A22" s="29"/>
      <c r="B22" s="29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13221</v>
      </c>
      <c r="E22" s="19">
        <f>D22/C22*100</f>
        <v>89.34315448033519</v>
      </c>
      <c r="F22" s="13">
        <f aca="true" t="shared" si="21" ref="F22:M22">F5+F6+F7+F8+F9+F10+F11+F12+F13+F14+F15+F16+F17+F18+F19+F20+F21</f>
        <v>736</v>
      </c>
      <c r="G22" s="13">
        <f t="shared" si="21"/>
        <v>3443</v>
      </c>
      <c r="H22" s="13">
        <f t="shared" si="21"/>
        <v>2844</v>
      </c>
      <c r="I22" s="13">
        <f t="shared" si="21"/>
        <v>4229</v>
      </c>
      <c r="J22" s="13">
        <f t="shared" si="21"/>
        <v>552</v>
      </c>
      <c r="K22" s="13">
        <f t="shared" si="21"/>
        <v>570</v>
      </c>
      <c r="L22" s="13">
        <f t="shared" si="21"/>
        <v>737</v>
      </c>
      <c r="M22" s="13">
        <f t="shared" si="21"/>
        <v>110</v>
      </c>
      <c r="N22" s="13">
        <f>N5+N6+N7+N8+N9+N10+N11+N12+N13+N14+N15+N16+N17+N18+N19+N20+N21</f>
        <v>13084</v>
      </c>
      <c r="O22" s="19">
        <f t="shared" si="6"/>
        <v>98.96376976022994</v>
      </c>
      <c r="P22" s="13">
        <f aca="true" t="shared" si="22" ref="P22:W22">P5+P6+P7+P8+P9+P10+P11+P12+P13+P14+P15+P16+P17+P18+P19+P20+P21</f>
        <v>736</v>
      </c>
      <c r="Q22" s="13">
        <f t="shared" si="22"/>
        <v>3343</v>
      </c>
      <c r="R22" s="13">
        <f t="shared" si="22"/>
        <v>2844</v>
      </c>
      <c r="S22" s="13">
        <f t="shared" si="22"/>
        <v>4209</v>
      </c>
      <c r="T22" s="13">
        <f t="shared" si="22"/>
        <v>552</v>
      </c>
      <c r="U22" s="13">
        <f t="shared" si="22"/>
        <v>570</v>
      </c>
      <c r="V22" s="13">
        <f t="shared" si="22"/>
        <v>720</v>
      </c>
      <c r="W22" s="13">
        <f t="shared" si="22"/>
        <v>110</v>
      </c>
      <c r="X22" s="13">
        <f>X5+X6+X7+X8+X9+X10+X11+X12+X13+X14+X15+X16+X17+X18+X19+X20+X21</f>
        <v>356388.6</v>
      </c>
      <c r="Y22" s="13">
        <f aca="true" t="shared" si="23" ref="Y22:AF22">Y5+Y6+Y7+Y8+Y9+Y10+Y11+Y12+Y13+Y14+Y15+Y16+Y17+Y18+Y19+Y20+Y21</f>
        <v>20006</v>
      </c>
      <c r="Z22" s="13">
        <f t="shared" si="23"/>
        <v>94992.6</v>
      </c>
      <c r="AA22" s="13">
        <f t="shared" si="23"/>
        <v>83336</v>
      </c>
      <c r="AB22" s="13">
        <f t="shared" si="23"/>
        <v>110422</v>
      </c>
      <c r="AC22" s="13">
        <f t="shared" si="23"/>
        <v>17334</v>
      </c>
      <c r="AD22" s="13">
        <f t="shared" si="23"/>
        <v>10607</v>
      </c>
      <c r="AE22" s="13">
        <f t="shared" si="23"/>
        <v>16952</v>
      </c>
      <c r="AF22" s="13">
        <f t="shared" si="23"/>
        <v>2739</v>
      </c>
      <c r="AG22" s="37">
        <f t="shared" si="8"/>
        <v>27.23850504432895</v>
      </c>
      <c r="AH22" s="37">
        <f t="shared" si="9"/>
        <v>27.182065217391305</v>
      </c>
      <c r="AI22" s="37">
        <f t="shared" si="10"/>
        <v>28.41537541130721</v>
      </c>
      <c r="AJ22" s="37">
        <f t="shared" si="11"/>
        <v>29.30239099859353</v>
      </c>
      <c r="AK22" s="37">
        <f t="shared" si="12"/>
        <v>26.234735091470657</v>
      </c>
      <c r="AL22" s="37">
        <f t="shared" si="13"/>
        <v>31.402173913043477</v>
      </c>
      <c r="AM22" s="37">
        <f t="shared" si="14"/>
        <v>18.608771929824563</v>
      </c>
      <c r="AN22" s="37">
        <f t="shared" si="15"/>
        <v>23.544444444444444</v>
      </c>
      <c r="AO22" s="37">
        <f t="shared" si="16"/>
        <v>24.9</v>
      </c>
      <c r="AP22" s="13">
        <f>SUM(AP5:AP21)</f>
        <v>3192</v>
      </c>
      <c r="AQ22" s="13">
        <v>2760</v>
      </c>
      <c r="AR22" s="19">
        <f t="shared" si="17"/>
        <v>86.46616541353383</v>
      </c>
      <c r="AS22" s="19">
        <f>SUM(AS5:AS21)</f>
        <v>330</v>
      </c>
      <c r="AT22" s="19">
        <f>SUM(AT5:AT21)</f>
        <v>158</v>
      </c>
      <c r="AU22" s="19">
        <f>AT22/AS22*100</f>
        <v>47.878787878787875</v>
      </c>
      <c r="AV22" s="19">
        <f>SUM(AV5:AV21)</f>
        <v>88</v>
      </c>
      <c r="AW22" s="19">
        <f>AV22/AT22*100</f>
        <v>55.69620253164557</v>
      </c>
      <c r="AX22" s="19">
        <f>SUM(AX5:AX21)</f>
        <v>715</v>
      </c>
      <c r="AY22" s="19">
        <f>AX22/AV22</f>
        <v>8.125</v>
      </c>
      <c r="AZ22" s="19">
        <f>SUM(AZ5:AZ21)</f>
        <v>480</v>
      </c>
      <c r="BA22" s="19">
        <f>SUM(BA5:BA21)</f>
        <v>120</v>
      </c>
      <c r="BB22" s="19">
        <f>BA22/AZ22*100</f>
        <v>25</v>
      </c>
      <c r="BC22" s="19">
        <f>SUM(BC5:BC21)</f>
        <v>120</v>
      </c>
      <c r="BD22" s="19">
        <f>BC22/BA22*100</f>
        <v>100</v>
      </c>
      <c r="BE22" s="19">
        <f>SUM(BE5:BE21)</f>
        <v>460</v>
      </c>
      <c r="BF22" s="19">
        <f>BE22/BC22</f>
        <v>3.8333333333333335</v>
      </c>
      <c r="BG22" s="13">
        <f>SUM(BG5:BG21)</f>
        <v>8470</v>
      </c>
      <c r="BH22" s="13">
        <f>SUM(BH5:BH21)</f>
        <v>4386</v>
      </c>
      <c r="BI22" s="19">
        <f>BH22/BG22*100</f>
        <v>51.7827626918536</v>
      </c>
      <c r="BJ22" s="13">
        <f>SUM(BJ5:BJ21)</f>
        <v>32100</v>
      </c>
      <c r="BK22" s="13">
        <f>SUM(BK5:BK21)</f>
        <v>36694</v>
      </c>
      <c r="BL22" s="19">
        <f>BK22/BJ22*100</f>
        <v>114.31152647975078</v>
      </c>
      <c r="BM22" s="13">
        <f>SUM(BM5:BM21)</f>
        <v>5710</v>
      </c>
      <c r="BN22" s="13">
        <f>SUM(BN5:BN21)</f>
        <v>5610</v>
      </c>
      <c r="BO22" s="19">
        <f>BN22/BM22*100</f>
        <v>98.24868651488616</v>
      </c>
      <c r="BP22" s="13">
        <f>BP5+BP6+BP7+BP8+BP9+BP10+BP11+BP12+BP13+BP14+BP15+BP16+BP17+BP18+BP19+BP20+BP21</f>
        <v>16250</v>
      </c>
      <c r="BQ22" s="13">
        <f>BQ5+BQ6+BQ7+BQ8+BQ9+BQ10+BQ11+BQ12+BQ13+BQ14+BQ15+BQ16+BQ17+BQ18+BQ19+BQ20+BQ21</f>
        <v>4107</v>
      </c>
      <c r="BR22" s="19">
        <f t="shared" si="19"/>
        <v>25.27384615384615</v>
      </c>
      <c r="BS22" s="19">
        <f>SUM(BS5:BS21)</f>
        <v>5670</v>
      </c>
      <c r="BT22" s="45">
        <f t="shared" si="1"/>
        <v>600</v>
      </c>
      <c r="BU22" s="44">
        <f>BT22/BS22*100</f>
        <v>10.582010582010582</v>
      </c>
      <c r="BV22" s="19">
        <f>SUM(BV5:BV21)</f>
        <v>15</v>
      </c>
      <c r="BW22" s="19">
        <f>SUM(BW5:BW21)</f>
        <v>120</v>
      </c>
      <c r="BX22" s="19">
        <f>SUM(BX5:BX21)</f>
        <v>465</v>
      </c>
    </row>
    <row r="23" spans="1:76" s="47" customFormat="1" ht="49.5" customHeight="1" outlineLevel="1">
      <c r="A23" s="30"/>
      <c r="B23" s="31" t="s">
        <v>20</v>
      </c>
      <c r="C23" s="14">
        <v>6793</v>
      </c>
      <c r="D23" s="14">
        <f>F23+G23+H23+I23+J23+K23+L23+M23</f>
        <v>5314</v>
      </c>
      <c r="E23" s="12">
        <f>D23/C23*100</f>
        <v>78.22758722214044</v>
      </c>
      <c r="F23" s="11">
        <v>626</v>
      </c>
      <c r="G23" s="11">
        <v>1772</v>
      </c>
      <c r="H23" s="11">
        <v>714</v>
      </c>
      <c r="I23" s="11">
        <v>1735</v>
      </c>
      <c r="J23" s="11">
        <v>256</v>
      </c>
      <c r="K23" s="11">
        <v>95</v>
      </c>
      <c r="L23" s="11">
        <v>110</v>
      </c>
      <c r="M23" s="11">
        <v>6</v>
      </c>
      <c r="N23" s="14">
        <f>P23+Q23+R23+S23+T23+U23+V23+W23</f>
        <v>5314</v>
      </c>
      <c r="O23" s="12">
        <f t="shared" si="6"/>
        <v>100</v>
      </c>
      <c r="P23" s="11">
        <v>626</v>
      </c>
      <c r="Q23" s="11">
        <v>1772</v>
      </c>
      <c r="R23" s="11">
        <v>714</v>
      </c>
      <c r="S23" s="11">
        <v>1735</v>
      </c>
      <c r="T23" s="11">
        <v>256</v>
      </c>
      <c r="U23" s="11">
        <v>95</v>
      </c>
      <c r="V23" s="11">
        <v>110</v>
      </c>
      <c r="W23" s="11">
        <v>6</v>
      </c>
      <c r="X23" s="14">
        <f>Y23+Z23+AA23+AB23+AC23+AD23+AE23+AF23</f>
        <v>133525</v>
      </c>
      <c r="Y23" s="11">
        <v>11010</v>
      </c>
      <c r="Z23" s="11">
        <v>44306</v>
      </c>
      <c r="AA23" s="36">
        <v>18225</v>
      </c>
      <c r="AB23" s="11">
        <v>47364</v>
      </c>
      <c r="AC23" s="11">
        <v>8705</v>
      </c>
      <c r="AD23" s="11">
        <v>1045</v>
      </c>
      <c r="AE23" s="11">
        <v>2750</v>
      </c>
      <c r="AF23" s="11">
        <v>120</v>
      </c>
      <c r="AG23" s="38">
        <f t="shared" si="8"/>
        <v>25.12702295822356</v>
      </c>
      <c r="AH23" s="38">
        <f t="shared" si="9"/>
        <v>17.58785942492013</v>
      </c>
      <c r="AI23" s="38">
        <f t="shared" si="10"/>
        <v>25.003386004514674</v>
      </c>
      <c r="AJ23" s="38">
        <f t="shared" si="11"/>
        <v>25.525210084033613</v>
      </c>
      <c r="AK23" s="38">
        <f t="shared" si="12"/>
        <v>27.299135446685877</v>
      </c>
      <c r="AL23" s="38">
        <f t="shared" si="13"/>
        <v>34.00390625</v>
      </c>
      <c r="AM23" s="38">
        <f t="shared" si="14"/>
        <v>11</v>
      </c>
      <c r="AN23" s="38">
        <f t="shared" si="15"/>
        <v>25</v>
      </c>
      <c r="AO23" s="38">
        <f t="shared" si="16"/>
        <v>20</v>
      </c>
      <c r="AP23" s="11">
        <v>766.74</v>
      </c>
      <c r="AQ23" s="11">
        <v>745</v>
      </c>
      <c r="AR23" s="12">
        <f t="shared" si="17"/>
        <v>97.16461903643999</v>
      </c>
      <c r="AS23" s="12">
        <v>245</v>
      </c>
      <c r="AT23" s="12">
        <v>168</v>
      </c>
      <c r="AU23" s="12">
        <f>AT23/AS23*100</f>
        <v>68.57142857142857</v>
      </c>
      <c r="AV23" s="12">
        <v>37</v>
      </c>
      <c r="AW23" s="12">
        <f>AV23/AT23*100</f>
        <v>22.023809523809522</v>
      </c>
      <c r="AX23" s="12">
        <v>450</v>
      </c>
      <c r="AY23" s="12">
        <f>AX23/AV23</f>
        <v>12.162162162162161</v>
      </c>
      <c r="AZ23" s="12">
        <v>30</v>
      </c>
      <c r="BA23" s="12"/>
      <c r="BB23" s="12">
        <f>BA23/AZ23*100</f>
        <v>0</v>
      </c>
      <c r="BC23" s="12"/>
      <c r="BD23" s="12" t="e">
        <f>BC23/BA23*100</f>
        <v>#DIV/0!</v>
      </c>
      <c r="BE23" s="12"/>
      <c r="BF23" s="12" t="e">
        <f>BE23/BC23</f>
        <v>#DIV/0!</v>
      </c>
      <c r="BG23" s="14">
        <v>2100</v>
      </c>
      <c r="BH23" s="14">
        <v>3344</v>
      </c>
      <c r="BI23" s="12">
        <f>BH23/BG23*100</f>
        <v>159.23809523809524</v>
      </c>
      <c r="BJ23" s="14">
        <v>1900</v>
      </c>
      <c r="BK23" s="14">
        <v>5000</v>
      </c>
      <c r="BL23" s="12">
        <f>BK23/BJ23*100</f>
        <v>263.15789473684214</v>
      </c>
      <c r="BM23" s="11">
        <v>1231</v>
      </c>
      <c r="BN23" s="11">
        <v>1343</v>
      </c>
      <c r="BO23" s="12">
        <f>BN23/BM23*100</f>
        <v>109.09829406986191</v>
      </c>
      <c r="BP23" s="11">
        <v>5750</v>
      </c>
      <c r="BQ23" s="11">
        <v>300</v>
      </c>
      <c r="BR23" s="12">
        <f t="shared" si="19"/>
        <v>5.217391304347826</v>
      </c>
      <c r="BS23" s="19">
        <v>1231</v>
      </c>
      <c r="BT23" s="43">
        <f t="shared" si="1"/>
        <v>150</v>
      </c>
      <c r="BU23" s="44">
        <f>BT23/BS23*100</f>
        <v>12.185215272136475</v>
      </c>
      <c r="BV23" s="45">
        <v>150</v>
      </c>
      <c r="BW23" s="45"/>
      <c r="BX23" s="45"/>
    </row>
    <row r="24" spans="1:76" s="52" customFormat="1" ht="49.5" customHeight="1" outlineLevel="1">
      <c r="A24" s="29"/>
      <c r="B24" s="35" t="s">
        <v>21</v>
      </c>
      <c r="C24" s="13">
        <f>C22+C23</f>
        <v>21591</v>
      </c>
      <c r="D24" s="13">
        <f>D22+D23</f>
        <v>18535</v>
      </c>
      <c r="E24" s="19">
        <f>D24/C24*100</f>
        <v>85.84595433282387</v>
      </c>
      <c r="F24" s="13">
        <f aca="true" t="shared" si="24" ref="F24:M24">F22+F23</f>
        <v>1362</v>
      </c>
      <c r="G24" s="13">
        <f t="shared" si="24"/>
        <v>5215</v>
      </c>
      <c r="H24" s="13">
        <f t="shared" si="24"/>
        <v>3558</v>
      </c>
      <c r="I24" s="13">
        <f t="shared" si="24"/>
        <v>5964</v>
      </c>
      <c r="J24" s="13">
        <f t="shared" si="24"/>
        <v>808</v>
      </c>
      <c r="K24" s="13">
        <f t="shared" si="24"/>
        <v>665</v>
      </c>
      <c r="L24" s="13">
        <f t="shared" si="24"/>
        <v>847</v>
      </c>
      <c r="M24" s="13">
        <f t="shared" si="24"/>
        <v>116</v>
      </c>
      <c r="N24" s="13">
        <f>N22+N23</f>
        <v>18398</v>
      </c>
      <c r="O24" s="19">
        <f t="shared" si="6"/>
        <v>99.2608578365255</v>
      </c>
      <c r="P24" s="13">
        <f aca="true" t="shared" si="25" ref="P24:W24">P22+P23</f>
        <v>1362</v>
      </c>
      <c r="Q24" s="13">
        <f t="shared" si="25"/>
        <v>5115</v>
      </c>
      <c r="R24" s="13">
        <f t="shared" si="25"/>
        <v>3558</v>
      </c>
      <c r="S24" s="13">
        <f t="shared" si="25"/>
        <v>5944</v>
      </c>
      <c r="T24" s="13">
        <f t="shared" si="25"/>
        <v>808</v>
      </c>
      <c r="U24" s="13">
        <f t="shared" si="25"/>
        <v>665</v>
      </c>
      <c r="V24" s="13">
        <f t="shared" si="25"/>
        <v>830</v>
      </c>
      <c r="W24" s="13">
        <f t="shared" si="25"/>
        <v>116</v>
      </c>
      <c r="X24" s="13">
        <f>X22+X23</f>
        <v>489913.6</v>
      </c>
      <c r="Y24" s="13">
        <f aca="true" t="shared" si="26" ref="Y24:AF24">Y22+Y23</f>
        <v>31016</v>
      </c>
      <c r="Z24" s="13">
        <f t="shared" si="26"/>
        <v>139298.6</v>
      </c>
      <c r="AA24" s="13">
        <f t="shared" si="26"/>
        <v>101561</v>
      </c>
      <c r="AB24" s="13">
        <f t="shared" si="26"/>
        <v>157786</v>
      </c>
      <c r="AC24" s="13">
        <f t="shared" si="26"/>
        <v>26039</v>
      </c>
      <c r="AD24" s="13">
        <f t="shared" si="26"/>
        <v>11652</v>
      </c>
      <c r="AE24" s="13">
        <f t="shared" si="26"/>
        <v>19702</v>
      </c>
      <c r="AF24" s="13">
        <f t="shared" si="26"/>
        <v>2859</v>
      </c>
      <c r="AG24" s="37">
        <f t="shared" si="8"/>
        <v>26.628633547124686</v>
      </c>
      <c r="AH24" s="37">
        <f t="shared" si="9"/>
        <v>22.772393538913363</v>
      </c>
      <c r="AI24" s="37">
        <f t="shared" si="10"/>
        <v>27.233352883675465</v>
      </c>
      <c r="AJ24" s="37">
        <f t="shared" si="11"/>
        <v>28.544406970207984</v>
      </c>
      <c r="AK24" s="37">
        <f t="shared" si="12"/>
        <v>26.54542395693136</v>
      </c>
      <c r="AL24" s="37">
        <f t="shared" si="13"/>
        <v>32.226485148514854</v>
      </c>
      <c r="AM24" s="37">
        <f t="shared" si="14"/>
        <v>17.521804511278194</v>
      </c>
      <c r="AN24" s="37">
        <f t="shared" si="15"/>
        <v>23.73734939759036</v>
      </c>
      <c r="AO24" s="37">
        <f t="shared" si="16"/>
        <v>24.646551724137932</v>
      </c>
      <c r="AP24" s="13">
        <f>SUM(AP22:AP23)</f>
        <v>3958.74</v>
      </c>
      <c r="AQ24" s="13">
        <v>3451</v>
      </c>
      <c r="AR24" s="19">
        <f t="shared" si="17"/>
        <v>87.17420189252137</v>
      </c>
      <c r="AS24" s="19">
        <f>SUM(AS22:AS23)</f>
        <v>575</v>
      </c>
      <c r="AT24" s="19">
        <f>SUM(AT22:AT23)</f>
        <v>326</v>
      </c>
      <c r="AU24" s="19">
        <f>AT24/AS24*100</f>
        <v>56.69565217391305</v>
      </c>
      <c r="AV24" s="19">
        <f>SUM(AV22:AV23)</f>
        <v>125</v>
      </c>
      <c r="AW24" s="19">
        <f>AV24/AT24*100</f>
        <v>38.34355828220859</v>
      </c>
      <c r="AX24" s="19">
        <f>SUM(AX22:AX23)</f>
        <v>1165</v>
      </c>
      <c r="AY24" s="19">
        <f>AX24/AV24</f>
        <v>9.32</v>
      </c>
      <c r="AZ24" s="19">
        <f>SUM(AZ22:AZ23)</f>
        <v>510</v>
      </c>
      <c r="BA24" s="19">
        <f>SUM(BA22:BA23)</f>
        <v>120</v>
      </c>
      <c r="BB24" s="19">
        <f>BA24/AZ24*100</f>
        <v>23.52941176470588</v>
      </c>
      <c r="BC24" s="19">
        <f>SUM(BC22:BC23)</f>
        <v>120</v>
      </c>
      <c r="BD24" s="19">
        <f>BC24/BA24*100</f>
        <v>100</v>
      </c>
      <c r="BE24" s="19">
        <f>SUM(BE22:BE23)</f>
        <v>460</v>
      </c>
      <c r="BF24" s="19">
        <f>BE24/BC24</f>
        <v>3.8333333333333335</v>
      </c>
      <c r="BG24" s="13">
        <f>SUM(BG22:BG23)</f>
        <v>10570</v>
      </c>
      <c r="BH24" s="13">
        <f>SUM(BH22:BH23)</f>
        <v>7730</v>
      </c>
      <c r="BI24" s="19">
        <f>BH24/BG24*100</f>
        <v>73.13150425733207</v>
      </c>
      <c r="BJ24" s="13">
        <f>SUM(BJ22:BJ23)</f>
        <v>34000</v>
      </c>
      <c r="BK24" s="13">
        <f>SUM(BK22:BK23)</f>
        <v>41694</v>
      </c>
      <c r="BL24" s="19">
        <f>BK24/BJ24*100</f>
        <v>122.62941176470588</v>
      </c>
      <c r="BM24" s="13">
        <v>6901</v>
      </c>
      <c r="BN24" s="13">
        <v>6901</v>
      </c>
      <c r="BO24" s="19">
        <f>BN24/BM24*100</f>
        <v>100</v>
      </c>
      <c r="BP24" s="13">
        <f>BP22+BP23</f>
        <v>22000</v>
      </c>
      <c r="BQ24" s="13">
        <f>SUM(BQ22:BQ23)</f>
        <v>4407</v>
      </c>
      <c r="BR24" s="19">
        <f t="shared" si="19"/>
        <v>20.03181818181818</v>
      </c>
      <c r="BS24" s="19">
        <f>SUM(BS22:BS23)</f>
        <v>6901</v>
      </c>
      <c r="BT24" s="45">
        <f t="shared" si="1"/>
        <v>750</v>
      </c>
      <c r="BU24" s="44">
        <f>BT24/BS24*100</f>
        <v>10.8679901463556</v>
      </c>
      <c r="BV24" s="19">
        <f>SUM(BV22:BV23)</f>
        <v>165</v>
      </c>
      <c r="BW24" s="19">
        <f>SUM(BW22:BW23)</f>
        <v>120</v>
      </c>
      <c r="BX24" s="19">
        <f>SUM(BX22:BX23)</f>
        <v>465</v>
      </c>
    </row>
    <row r="25" spans="2:60" s="9" customFormat="1" ht="46.5" customHeight="1">
      <c r="B25" s="10"/>
      <c r="E25" s="15"/>
      <c r="AG25" s="33"/>
      <c r="BH25" s="39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42">
    <mergeCell ref="BS2:BX2"/>
    <mergeCell ref="BS3:BS4"/>
    <mergeCell ref="BT3:BT4"/>
    <mergeCell ref="BU3:BU4"/>
    <mergeCell ref="BV3:BX3"/>
    <mergeCell ref="AZ2:BF2"/>
    <mergeCell ref="AZ3:BB3"/>
    <mergeCell ref="BC3:BD3"/>
    <mergeCell ref="BE3:BE4"/>
    <mergeCell ref="E3:E4"/>
    <mergeCell ref="P3:W3"/>
    <mergeCell ref="AG2:AO2"/>
    <mergeCell ref="AG3:AG4"/>
    <mergeCell ref="F3:M3"/>
    <mergeCell ref="N2:W2"/>
    <mergeCell ref="N3:N4"/>
    <mergeCell ref="BG1:BL1"/>
    <mergeCell ref="BG2:BL2"/>
    <mergeCell ref="BG3:BI3"/>
    <mergeCell ref="BJ3:BL3"/>
    <mergeCell ref="A2:A4"/>
    <mergeCell ref="B2:B4"/>
    <mergeCell ref="C2:M2"/>
    <mergeCell ref="C3:C4"/>
    <mergeCell ref="D3:D4"/>
    <mergeCell ref="C1:AF1"/>
    <mergeCell ref="O3:O4"/>
    <mergeCell ref="AH3:AO3"/>
    <mergeCell ref="X2:AF2"/>
    <mergeCell ref="X3:X4"/>
    <mergeCell ref="Y3:AF3"/>
    <mergeCell ref="AP2:AR2"/>
    <mergeCell ref="AP3:AP4"/>
    <mergeCell ref="AR3:AR4"/>
    <mergeCell ref="AS2:AY2"/>
    <mergeCell ref="AS3:AU3"/>
    <mergeCell ref="AV3:AW3"/>
    <mergeCell ref="AX3:AX4"/>
    <mergeCell ref="AY3:AY4"/>
    <mergeCell ref="BP2:BR3"/>
    <mergeCell ref="BM2:BO3"/>
    <mergeCell ref="BF3:BF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2" manualBreakCount="2">
    <brk id="32" max="23" man="1"/>
    <brk id="5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2018-08-22T05:22:48Z</cp:lastPrinted>
  <dcterms:created xsi:type="dcterms:W3CDTF">2001-05-07T11:51:26Z</dcterms:created>
  <dcterms:modified xsi:type="dcterms:W3CDTF">2018-08-22T06:12:24Z</dcterms:modified>
  <cp:category/>
  <cp:version/>
  <cp:contentType/>
  <cp:contentStatus/>
</cp:coreProperties>
</file>