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210" windowWidth="10395" windowHeight="900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'Свод'!$A$1:$BH$24</definedName>
  </definedNames>
  <calcPr fullCalcOnLoad="1"/>
</workbook>
</file>

<file path=xl/sharedStrings.xml><?xml version="1.0" encoding="utf-8"?>
<sst xmlns="http://schemas.openxmlformats.org/spreadsheetml/2006/main" count="92" uniqueCount="51">
  <si>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</si>
  <si>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</si>
  <si>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</si>
  <si>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</si>
  <si>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</si>
  <si>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</si>
  <si>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</si>
  <si>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</si>
  <si>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</si>
  <si>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</si>
  <si>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</si>
  <si>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</si>
  <si>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</si>
  <si>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</si>
  <si>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СХПК Кушка</t>
  </si>
  <si>
    <t>№№ п/п</t>
  </si>
  <si>
    <t>план</t>
  </si>
  <si>
    <t>факт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</si>
  <si>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</si>
  <si>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</si>
  <si>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</si>
  <si>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</si>
  <si>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</si>
  <si>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</si>
  <si>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всего</t>
  </si>
  <si>
    <t>%вып.</t>
  </si>
  <si>
    <t xml:space="preserve">на сено </t>
  </si>
  <si>
    <t>на сенаж</t>
  </si>
  <si>
    <t>на зел. корм</t>
  </si>
  <si>
    <t>заготовлено, тонн</t>
  </si>
  <si>
    <t>сено</t>
  </si>
  <si>
    <t>сенаж</t>
  </si>
  <si>
    <t>подготовка почвы под озимые, га</t>
  </si>
  <si>
    <t>скошено однолетних трав, га</t>
  </si>
  <si>
    <t>скошено многолетних трав                                                         (2-ой укос)                га</t>
  </si>
  <si>
    <t>% вып</t>
  </si>
  <si>
    <t>в т.ч.</t>
  </si>
  <si>
    <t>Рожь</t>
  </si>
  <si>
    <t>пшеница</t>
  </si>
  <si>
    <t>Озимая пшеница</t>
  </si>
  <si>
    <t>Ячмень</t>
  </si>
  <si>
    <t>Овес</t>
  </si>
  <si>
    <t>Горох</t>
  </si>
  <si>
    <t>третикалий</t>
  </si>
  <si>
    <t>вика</t>
  </si>
  <si>
    <t>Информация о заготовке кормов в сельхозпредприятиях и К(Ф)Х  Яльчикского района  на 25.07.2018 года</t>
  </si>
  <si>
    <t>Намолочено зерновых и зернобобовых культур  (центнер)</t>
  </si>
  <si>
    <t>Обмолочено зерновых и зернобобовых культур (га)</t>
  </si>
  <si>
    <t>Скошено зерновых и зернобобовых культур (га)</t>
  </si>
  <si>
    <t>Урожайность, ц/га</t>
  </si>
  <si>
    <t>в том числе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</si>
</sst>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48"/>
      <name val="Times New Roman"/>
      <family val="1"/>
    </font>
    <font>
      <b/>
      <sz val="10"/>
      <name val="Arial Cyr"/>
      <family val="0"/>
    </font>
    <font>
      <b/>
      <sz val="36"/>
      <name val="Arial CYR"/>
      <family val="0"/>
    </font>
    <font>
      <sz val="26"/>
      <name val="Arial Cyr"/>
      <family val="0"/>
    </font>
    <font>
      <b/>
      <sz val="26"/>
      <name val="Arial Cyr"/>
      <family val="0"/>
    </font>
    <font>
      <i/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4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11" xfId="0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 wrapText="1"/>
    </xf>
    <xf numFmtId="1" fontId="12" fillId="32" borderId="11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8" fillId="0" borderId="11" xfId="0" applyFont="1" applyBorder="1" applyAlignment="1">
      <alignment horizontal="center" vertical="center" textRotation="90"/>
    </xf>
    <xf numFmtId="0" fontId="8" fillId="34" borderId="11" xfId="0" applyFont="1" applyFill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 wrapText="1"/>
    </xf>
    <xf numFmtId="0" fontId="12" fillId="0" borderId="11" xfId="0" applyFont="1" applyFill="1" applyBorder="1" applyAlignment="1">
      <alignment vertical="center"/>
    </xf>
    <xf numFmtId="0" fontId="18" fillId="32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15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wrapText="1"/>
    </xf>
    <xf numFmtId="0" fontId="16" fillId="0" borderId="16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textRotation="90"/>
    </xf>
    <xf numFmtId="0" fontId="8" fillId="0" borderId="11" xfId="0" applyFont="1" applyFill="1" applyBorder="1" applyAlignment="1">
      <alignment horizontal="center" vertical="center" textRotation="90" wrapText="1"/>
    </xf>
    <xf numFmtId="1" fontId="8" fillId="0" borderId="15" xfId="0" applyNumberFormat="1" applyFont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1" fontId="11" fillId="32" borderId="11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33"/>
  <sheetViews>
    <sheetView tabSelected="1" view="pageBreakPreview" zoomScale="35" zoomScaleNormal="60" zoomScaleSheetLayoutView="35" workbookViewId="0" topLeftCell="A1">
      <pane xSplit="2" ySplit="4" topLeftCell="AG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U22" sqref="U22"/>
    </sheetView>
  </sheetViews>
  <sheetFormatPr defaultColWidth="9.00390625" defaultRowHeight="12.75" outlineLevelRow="1"/>
  <cols>
    <col min="1" max="1" width="11.75390625" style="1" customWidth="1"/>
    <col min="2" max="2" width="52.125" style="4" customWidth="1"/>
    <col min="3" max="3" width="23.75390625" style="1" customWidth="1"/>
    <col min="4" max="4" width="18.625" style="1" customWidth="1"/>
    <col min="5" max="5" width="21.375" style="1" customWidth="1"/>
    <col min="6" max="6" width="19.00390625" style="1" customWidth="1"/>
    <col min="7" max="7" width="20.625" style="1" customWidth="1"/>
    <col min="8" max="8" width="21.375" style="1" customWidth="1"/>
    <col min="9" max="9" width="34.00390625" style="8" customWidth="1"/>
    <col min="10" max="10" width="22.625" style="1" customWidth="1"/>
    <col min="11" max="11" width="19.75390625" style="1" customWidth="1"/>
    <col min="12" max="12" width="18.625" style="1" customWidth="1"/>
    <col min="13" max="13" width="23.75390625" style="1" customWidth="1"/>
    <col min="14" max="14" width="20.625" style="1" customWidth="1"/>
    <col min="15" max="15" width="21.625" style="1" customWidth="1"/>
    <col min="16" max="16" width="21.375" style="1" customWidth="1"/>
    <col min="17" max="17" width="19.25390625" style="1" customWidth="1"/>
    <col min="18" max="18" width="19.00390625" style="1" customWidth="1"/>
    <col min="19" max="19" width="18.875" style="1" customWidth="1"/>
    <col min="20" max="20" width="19.75390625" style="1" customWidth="1"/>
    <col min="21" max="21" width="20.625" style="84" customWidth="1"/>
    <col min="22" max="22" width="14.00390625" style="1" customWidth="1"/>
    <col min="23" max="23" width="13.25390625" style="1" customWidth="1"/>
    <col min="24" max="24" width="16.125" style="1" customWidth="1"/>
    <col min="25" max="26" width="12.00390625" style="1" customWidth="1"/>
    <col min="27" max="27" width="13.25390625" style="1" customWidth="1"/>
    <col min="28" max="28" width="16.00390625" style="1" customWidth="1"/>
    <col min="29" max="29" width="13.625" style="1" customWidth="1"/>
    <col min="30" max="30" width="18.875" style="1" customWidth="1"/>
    <col min="31" max="31" width="19.75390625" style="1" customWidth="1"/>
    <col min="32" max="32" width="20.625" style="1" customWidth="1"/>
    <col min="33" max="33" width="14.00390625" style="1" customWidth="1"/>
    <col min="34" max="34" width="13.25390625" style="1" customWidth="1"/>
    <col min="35" max="35" width="16.125" style="1" customWidth="1"/>
    <col min="36" max="37" width="12.00390625" style="1" customWidth="1"/>
    <col min="38" max="38" width="13.25390625" style="1" customWidth="1"/>
    <col min="39" max="39" width="16.00390625" style="1" customWidth="1"/>
    <col min="40" max="40" width="13.625" style="1" customWidth="1"/>
    <col min="41" max="41" width="19.75390625" style="1" customWidth="1"/>
    <col min="42" max="42" width="14.00390625" style="1" customWidth="1"/>
    <col min="43" max="43" width="13.25390625" style="1" customWidth="1"/>
    <col min="44" max="44" width="16.125" style="1" customWidth="1"/>
    <col min="45" max="46" width="12.00390625" style="1" customWidth="1"/>
    <col min="47" max="47" width="13.25390625" style="1" customWidth="1"/>
    <col min="48" max="48" width="16.00390625" style="1" customWidth="1"/>
    <col min="49" max="49" width="13.625" style="1" customWidth="1"/>
    <col min="50" max="50" width="23.00390625" style="1" customWidth="1"/>
    <col min="51" max="51" width="20.625" style="1" customWidth="1"/>
    <col min="52" max="52" width="23.25390625" style="1" customWidth="1"/>
    <col min="53" max="53" width="21.00390625" style="1" customWidth="1"/>
    <col min="54" max="54" width="22.25390625" style="1" customWidth="1"/>
    <col min="55" max="55" width="19.00390625" style="1" customWidth="1"/>
    <col min="56" max="56" width="21.25390625" style="1" customWidth="1"/>
    <col min="57" max="57" width="23.00390625" style="1" customWidth="1"/>
    <col min="58" max="58" width="21.875" style="1" customWidth="1"/>
    <col min="59" max="16384" width="9.125" style="1" customWidth="1"/>
  </cols>
  <sheetData>
    <row r="1" spans="2:27" s="2" customFormat="1" ht="130.5" customHeight="1">
      <c r="B1" s="5"/>
      <c r="C1" s="58" t="s">
        <v>45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Q1" s="60"/>
      <c r="R1" s="60"/>
      <c r="S1" s="61"/>
      <c r="T1" s="61"/>
      <c r="U1" s="61"/>
      <c r="V1" s="61"/>
      <c r="W1" s="61"/>
      <c r="X1" s="61"/>
      <c r="Y1" s="61"/>
      <c r="Z1" s="61"/>
      <c r="AA1" s="61"/>
    </row>
    <row r="2" spans="1:58" s="3" customFormat="1" ht="139.5" customHeight="1">
      <c r="A2" s="48" t="s">
        <v>15</v>
      </c>
      <c r="B2" s="50" t="s">
        <v>22</v>
      </c>
      <c r="C2" s="62" t="s">
        <v>33</v>
      </c>
      <c r="D2" s="64"/>
      <c r="E2" s="64"/>
      <c r="F2" s="64"/>
      <c r="G2" s="64"/>
      <c r="H2" s="64"/>
      <c r="I2" s="66" t="s">
        <v>34</v>
      </c>
      <c r="J2" s="43" t="s">
        <v>29</v>
      </c>
      <c r="K2" s="52"/>
      <c r="L2" s="52"/>
      <c r="M2" s="52"/>
      <c r="N2" s="52"/>
      <c r="O2" s="53"/>
      <c r="P2" s="54" t="s">
        <v>32</v>
      </c>
      <c r="Q2" s="55"/>
      <c r="R2" s="55"/>
      <c r="S2" s="43" t="s">
        <v>48</v>
      </c>
      <c r="T2" s="44"/>
      <c r="U2" s="44"/>
      <c r="V2" s="44"/>
      <c r="W2" s="44"/>
      <c r="X2" s="44"/>
      <c r="Y2" s="44"/>
      <c r="Z2" s="44"/>
      <c r="AA2" s="44"/>
      <c r="AB2" s="44"/>
      <c r="AC2" s="45"/>
      <c r="AD2" s="43" t="s">
        <v>47</v>
      </c>
      <c r="AE2" s="44"/>
      <c r="AF2" s="44"/>
      <c r="AG2" s="44"/>
      <c r="AH2" s="44"/>
      <c r="AI2" s="44"/>
      <c r="AJ2" s="44"/>
      <c r="AK2" s="44"/>
      <c r="AL2" s="44"/>
      <c r="AM2" s="44"/>
      <c r="AN2" s="45"/>
      <c r="AO2" s="44" t="s">
        <v>46</v>
      </c>
      <c r="AP2" s="44"/>
      <c r="AQ2" s="44"/>
      <c r="AR2" s="44"/>
      <c r="AS2" s="44"/>
      <c r="AT2" s="44"/>
      <c r="AU2" s="44"/>
      <c r="AV2" s="44"/>
      <c r="AW2" s="45"/>
      <c r="AX2" s="74" t="s">
        <v>49</v>
      </c>
      <c r="AY2" s="74"/>
      <c r="AZ2" s="74"/>
      <c r="BA2" s="74"/>
      <c r="BB2" s="74"/>
      <c r="BC2" s="74"/>
      <c r="BD2" s="74"/>
      <c r="BE2" s="74"/>
      <c r="BF2" s="74"/>
    </row>
    <row r="3" spans="1:58" s="3" customFormat="1" ht="73.5" customHeight="1">
      <c r="A3" s="48"/>
      <c r="B3" s="50"/>
      <c r="C3" s="46" t="s">
        <v>16</v>
      </c>
      <c r="D3" s="46" t="s">
        <v>24</v>
      </c>
      <c r="E3" s="46" t="s">
        <v>25</v>
      </c>
      <c r="F3" s="69"/>
      <c r="G3" s="70"/>
      <c r="H3" s="71"/>
      <c r="I3" s="67"/>
      <c r="J3" s="62" t="s">
        <v>30</v>
      </c>
      <c r="K3" s="63"/>
      <c r="L3" s="63"/>
      <c r="M3" s="62" t="s">
        <v>31</v>
      </c>
      <c r="N3" s="63"/>
      <c r="O3" s="63"/>
      <c r="P3" s="56"/>
      <c r="Q3" s="57"/>
      <c r="R3" s="57"/>
      <c r="S3" s="46" t="s">
        <v>16</v>
      </c>
      <c r="T3" s="46" t="s">
        <v>24</v>
      </c>
      <c r="U3" s="80" t="s">
        <v>35</v>
      </c>
      <c r="V3" s="43" t="s">
        <v>36</v>
      </c>
      <c r="W3" s="44"/>
      <c r="X3" s="44"/>
      <c r="Y3" s="44"/>
      <c r="Z3" s="44"/>
      <c r="AA3" s="44"/>
      <c r="AB3" s="44"/>
      <c r="AC3" s="45"/>
      <c r="AD3" s="46" t="s">
        <v>16</v>
      </c>
      <c r="AE3" s="46" t="s">
        <v>24</v>
      </c>
      <c r="AF3" s="46" t="s">
        <v>35</v>
      </c>
      <c r="AG3" s="43" t="s">
        <v>36</v>
      </c>
      <c r="AH3" s="44"/>
      <c r="AI3" s="44"/>
      <c r="AJ3" s="44"/>
      <c r="AK3" s="44"/>
      <c r="AL3" s="44"/>
      <c r="AM3" s="44"/>
      <c r="AN3" s="45"/>
      <c r="AO3" s="46" t="s">
        <v>24</v>
      </c>
      <c r="AP3" s="43" t="s">
        <v>36</v>
      </c>
      <c r="AQ3" s="44"/>
      <c r="AR3" s="44"/>
      <c r="AS3" s="44"/>
      <c r="AT3" s="44"/>
      <c r="AU3" s="44"/>
      <c r="AV3" s="44"/>
      <c r="AW3" s="45"/>
      <c r="AX3" s="75" t="s">
        <v>24</v>
      </c>
      <c r="AY3" s="74" t="s">
        <v>50</v>
      </c>
      <c r="AZ3" s="74"/>
      <c r="BA3" s="74"/>
      <c r="BB3" s="74"/>
      <c r="BC3" s="74"/>
      <c r="BD3" s="76"/>
      <c r="BE3" s="76"/>
      <c r="BF3" s="76"/>
    </row>
    <row r="4" spans="1:58" s="3" customFormat="1" ht="200.25" customHeight="1">
      <c r="A4" s="49"/>
      <c r="B4" s="51"/>
      <c r="C4" s="65"/>
      <c r="D4" s="65"/>
      <c r="E4" s="65"/>
      <c r="F4" s="13" t="s">
        <v>26</v>
      </c>
      <c r="G4" s="13" t="s">
        <v>27</v>
      </c>
      <c r="H4" s="13" t="s">
        <v>28</v>
      </c>
      <c r="I4" s="68"/>
      <c r="J4" s="17" t="s">
        <v>16</v>
      </c>
      <c r="K4" s="17" t="s">
        <v>17</v>
      </c>
      <c r="L4" s="13" t="s">
        <v>25</v>
      </c>
      <c r="M4" s="13" t="s">
        <v>16</v>
      </c>
      <c r="N4" s="17" t="s">
        <v>17</v>
      </c>
      <c r="O4" s="18" t="s">
        <v>25</v>
      </c>
      <c r="P4" s="13" t="s">
        <v>16</v>
      </c>
      <c r="Q4" s="17" t="s">
        <v>17</v>
      </c>
      <c r="R4" s="18" t="s">
        <v>25</v>
      </c>
      <c r="S4" s="47"/>
      <c r="T4" s="47"/>
      <c r="U4" s="81"/>
      <c r="V4" s="37" t="s">
        <v>37</v>
      </c>
      <c r="W4" s="38" t="s">
        <v>38</v>
      </c>
      <c r="X4" s="39" t="s">
        <v>39</v>
      </c>
      <c r="Y4" s="37" t="s">
        <v>40</v>
      </c>
      <c r="Z4" s="37" t="s">
        <v>41</v>
      </c>
      <c r="AA4" s="37" t="s">
        <v>42</v>
      </c>
      <c r="AB4" s="39" t="s">
        <v>43</v>
      </c>
      <c r="AC4" s="39" t="s">
        <v>44</v>
      </c>
      <c r="AD4" s="47"/>
      <c r="AE4" s="47"/>
      <c r="AF4" s="47"/>
      <c r="AG4" s="37" t="s">
        <v>37</v>
      </c>
      <c r="AH4" s="38" t="s">
        <v>38</v>
      </c>
      <c r="AI4" s="39" t="s">
        <v>39</v>
      </c>
      <c r="AJ4" s="37" t="s">
        <v>40</v>
      </c>
      <c r="AK4" s="37" t="s">
        <v>41</v>
      </c>
      <c r="AL4" s="37" t="s">
        <v>42</v>
      </c>
      <c r="AM4" s="39" t="s">
        <v>43</v>
      </c>
      <c r="AN4" s="39" t="s">
        <v>44</v>
      </c>
      <c r="AO4" s="47"/>
      <c r="AP4" s="37" t="s">
        <v>37</v>
      </c>
      <c r="AQ4" s="38" t="s">
        <v>38</v>
      </c>
      <c r="AR4" s="39" t="s">
        <v>39</v>
      </c>
      <c r="AS4" s="37" t="s">
        <v>40</v>
      </c>
      <c r="AT4" s="37" t="s">
        <v>41</v>
      </c>
      <c r="AU4" s="37" t="s">
        <v>42</v>
      </c>
      <c r="AV4" s="39" t="s">
        <v>43</v>
      </c>
      <c r="AW4" s="39" t="s">
        <v>44</v>
      </c>
      <c r="AX4" s="77"/>
      <c r="AY4" s="78" t="s">
        <v>37</v>
      </c>
      <c r="AZ4" s="78" t="s">
        <v>38</v>
      </c>
      <c r="BA4" s="79" t="s">
        <v>39</v>
      </c>
      <c r="BB4" s="78" t="s">
        <v>40</v>
      </c>
      <c r="BC4" s="78" t="s">
        <v>41</v>
      </c>
      <c r="BD4" s="78" t="s">
        <v>42</v>
      </c>
      <c r="BE4" s="79" t="s">
        <v>43</v>
      </c>
      <c r="BF4" s="79" t="s">
        <v>44</v>
      </c>
    </row>
    <row r="5" spans="1:58" s="35" customFormat="1" ht="49.5" customHeight="1" outlineLevel="1">
      <c r="A5" s="23">
        <v>1</v>
      </c>
      <c r="B5" s="24" t="s">
        <v>0</v>
      </c>
      <c r="C5" s="25">
        <v>1621</v>
      </c>
      <c r="D5" s="25">
        <f>F5+G5+H5</f>
        <v>1538</v>
      </c>
      <c r="E5" s="26">
        <f>D5/C5*100</f>
        <v>94.87970388648982</v>
      </c>
      <c r="F5" s="25"/>
      <c r="G5" s="25">
        <v>1538</v>
      </c>
      <c r="H5" s="25"/>
      <c r="I5" s="25"/>
      <c r="J5" s="25">
        <v>850</v>
      </c>
      <c r="K5" s="25">
        <v>390</v>
      </c>
      <c r="L5" s="26">
        <f>K5/J5*100</f>
        <v>45.88235294117647</v>
      </c>
      <c r="M5" s="25">
        <v>6000</v>
      </c>
      <c r="N5" s="25">
        <v>4920</v>
      </c>
      <c r="O5" s="26">
        <f>N5/M5*100</f>
        <v>82</v>
      </c>
      <c r="P5" s="25">
        <v>1000</v>
      </c>
      <c r="Q5" s="25">
        <v>700</v>
      </c>
      <c r="R5" s="26">
        <f>Q5/P5*100</f>
        <v>70</v>
      </c>
      <c r="S5" s="25">
        <v>2161</v>
      </c>
      <c r="T5" s="25">
        <f>V5+W5+X5+Y5+Z5+AA5+AB5+AC5</f>
        <v>67</v>
      </c>
      <c r="U5" s="26">
        <f>T5/S5*100</f>
        <v>3.100416473854697</v>
      </c>
      <c r="V5" s="40"/>
      <c r="W5" s="40"/>
      <c r="X5" s="40"/>
      <c r="Y5" s="40"/>
      <c r="Z5" s="40"/>
      <c r="AA5" s="40"/>
      <c r="AB5" s="40">
        <v>67</v>
      </c>
      <c r="AC5" s="40"/>
      <c r="AD5" s="25">
        <v>2161</v>
      </c>
      <c r="AE5" s="25">
        <f>AG5+AH5+AI5+AJ5+AK5+AL5+AM5+AN5</f>
        <v>0</v>
      </c>
      <c r="AF5" s="26">
        <f>AE5/AD5*100</f>
        <v>0</v>
      </c>
      <c r="AG5" s="40"/>
      <c r="AH5" s="40"/>
      <c r="AI5" s="40"/>
      <c r="AJ5" s="40"/>
      <c r="AK5" s="40"/>
      <c r="AL5" s="40"/>
      <c r="AM5" s="40"/>
      <c r="AN5" s="40"/>
      <c r="AO5" s="25">
        <f>AP5+AQ5+AR5+AS5+AT5+AU5+AV5+AW5</f>
        <v>0</v>
      </c>
      <c r="AP5" s="40"/>
      <c r="AQ5" s="40"/>
      <c r="AR5" s="40"/>
      <c r="AS5" s="40"/>
      <c r="AT5" s="40"/>
      <c r="AU5" s="40"/>
      <c r="AV5" s="40"/>
      <c r="AW5" s="40"/>
      <c r="AX5" s="24" t="e">
        <f>AO5/AE5</f>
        <v>#DIV/0!</v>
      </c>
      <c r="AY5" s="24" t="e">
        <f>AP5/AG5</f>
        <v>#DIV/0!</v>
      </c>
      <c r="AZ5" s="24" t="e">
        <f>AQ5/AH5</f>
        <v>#DIV/0!</v>
      </c>
      <c r="BA5" s="24" t="e">
        <f>AR5/AI5</f>
        <v>#DIV/0!</v>
      </c>
      <c r="BB5" s="24" t="e">
        <f>AS5/AJ5</f>
        <v>#DIV/0!</v>
      </c>
      <c r="BC5" s="24" t="e">
        <f>AT5/AK5</f>
        <v>#DIV/0!</v>
      </c>
      <c r="BD5" s="24" t="e">
        <f>AU5/AL5</f>
        <v>#DIV/0!</v>
      </c>
      <c r="BE5" s="24" t="e">
        <f>AV5/AM5</f>
        <v>#DIV/0!</v>
      </c>
      <c r="BF5" s="24" t="e">
        <f>AW5/AN5</f>
        <v>#DIV/0!</v>
      </c>
    </row>
    <row r="6" spans="1:58" s="35" customFormat="1" ht="49.5" customHeight="1" outlineLevel="1">
      <c r="A6" s="23">
        <v>2</v>
      </c>
      <c r="B6" s="24" t="s">
        <v>1</v>
      </c>
      <c r="C6" s="25">
        <v>31</v>
      </c>
      <c r="D6" s="25">
        <f aca="true" t="shared" si="0" ref="D6:D21">F6+G6+H6</f>
        <v>31</v>
      </c>
      <c r="E6" s="26">
        <f aca="true" t="shared" si="1" ref="E6:E24">D6/C6*100</f>
        <v>100</v>
      </c>
      <c r="F6" s="25"/>
      <c r="G6" s="25">
        <v>31</v>
      </c>
      <c r="H6" s="25"/>
      <c r="I6" s="25">
        <v>60</v>
      </c>
      <c r="J6" s="25">
        <v>700</v>
      </c>
      <c r="K6" s="25"/>
      <c r="L6" s="26">
        <f>K6/J6*100</f>
        <v>0</v>
      </c>
      <c r="M6" s="25">
        <v>2000</v>
      </c>
      <c r="N6" s="25">
        <v>2200</v>
      </c>
      <c r="O6" s="26">
        <f aca="true" t="shared" si="2" ref="O6:O24">N6/M6*100</f>
        <v>110.00000000000001</v>
      </c>
      <c r="P6" s="25">
        <v>400</v>
      </c>
      <c r="Q6" s="25">
        <v>130</v>
      </c>
      <c r="R6" s="26">
        <f aca="true" t="shared" si="3" ref="R6:R24">Q6/P6*100</f>
        <v>32.5</v>
      </c>
      <c r="S6" s="25">
        <v>975</v>
      </c>
      <c r="T6" s="25">
        <f aca="true" t="shared" si="4" ref="T6:T21">V6+W6+X6+Y6+Z6+AA6+AB6+AC6</f>
        <v>40</v>
      </c>
      <c r="U6" s="26">
        <f aca="true" t="shared" si="5" ref="U6:U21">T6/S6*100</f>
        <v>4.102564102564102</v>
      </c>
      <c r="V6" s="40"/>
      <c r="W6" s="40"/>
      <c r="X6" s="40">
        <v>40</v>
      </c>
      <c r="Y6" s="40"/>
      <c r="Z6" s="40"/>
      <c r="AA6" s="40"/>
      <c r="AB6" s="40"/>
      <c r="AC6" s="40"/>
      <c r="AD6" s="25">
        <v>975</v>
      </c>
      <c r="AE6" s="25">
        <f aca="true" t="shared" si="6" ref="AE6:AE21">AG6+AH6+AI6+AJ6+AK6+AL6+AM6+AN6</f>
        <v>0</v>
      </c>
      <c r="AF6" s="26">
        <f aca="true" t="shared" si="7" ref="AF6:AF21">AE6/AD6*100</f>
        <v>0</v>
      </c>
      <c r="AG6" s="40"/>
      <c r="AH6" s="40"/>
      <c r="AI6" s="40"/>
      <c r="AJ6" s="40"/>
      <c r="AK6" s="40"/>
      <c r="AL6" s="40"/>
      <c r="AM6" s="40"/>
      <c r="AN6" s="40"/>
      <c r="AO6" s="25">
        <f aca="true" t="shared" si="8" ref="AO6:AO21">AP6+AQ6+AR6+AS6+AT6+AU6+AV6+AW6</f>
        <v>0</v>
      </c>
      <c r="AP6" s="40"/>
      <c r="AQ6" s="40"/>
      <c r="AR6" s="40"/>
      <c r="AS6" s="40"/>
      <c r="AT6" s="40"/>
      <c r="AU6" s="40"/>
      <c r="AV6" s="40"/>
      <c r="AW6" s="40"/>
      <c r="AX6" s="24" t="e">
        <f aca="true" t="shared" si="9" ref="AX6:AX24">AO6/AE6</f>
        <v>#DIV/0!</v>
      </c>
      <c r="AY6" s="24" t="e">
        <f aca="true" t="shared" si="10" ref="AY6:AY24">AP6/AG6</f>
        <v>#DIV/0!</v>
      </c>
      <c r="AZ6" s="24" t="e">
        <f aca="true" t="shared" si="11" ref="AZ6:AZ24">AQ6/AH6</f>
        <v>#DIV/0!</v>
      </c>
      <c r="BA6" s="24" t="e">
        <f aca="true" t="shared" si="12" ref="BA6:BA24">AR6/AI6</f>
        <v>#DIV/0!</v>
      </c>
      <c r="BB6" s="24" t="e">
        <f aca="true" t="shared" si="13" ref="BB6:BB24">AS6/AJ6</f>
        <v>#DIV/0!</v>
      </c>
      <c r="BC6" s="24" t="e">
        <f aca="true" t="shared" si="14" ref="BC6:BC24">AT6/AK6</f>
        <v>#DIV/0!</v>
      </c>
      <c r="BD6" s="24" t="e">
        <f aca="true" t="shared" si="15" ref="BD6:BD24">AU6/AL6</f>
        <v>#DIV/0!</v>
      </c>
      <c r="BE6" s="24" t="e">
        <f aca="true" t="shared" si="16" ref="BE6:BE24">AV6/AM6</f>
        <v>#DIV/0!</v>
      </c>
      <c r="BF6" s="24" t="e">
        <f aca="true" t="shared" si="17" ref="BF6:BF24">AW6/AN6</f>
        <v>#DIV/0!</v>
      </c>
    </row>
    <row r="7" spans="1:58" s="36" customFormat="1" ht="49.5" customHeight="1" outlineLevel="1">
      <c r="A7" s="23">
        <v>3</v>
      </c>
      <c r="B7" s="24" t="s">
        <v>2</v>
      </c>
      <c r="C7" s="25">
        <v>176</v>
      </c>
      <c r="D7" s="25">
        <f t="shared" si="0"/>
        <v>176</v>
      </c>
      <c r="E7" s="26">
        <f t="shared" si="1"/>
        <v>100</v>
      </c>
      <c r="F7" s="25"/>
      <c r="G7" s="25">
        <v>176</v>
      </c>
      <c r="H7" s="25"/>
      <c r="I7" s="25">
        <v>0</v>
      </c>
      <c r="J7" s="25">
        <v>450</v>
      </c>
      <c r="K7" s="25">
        <v>400</v>
      </c>
      <c r="L7" s="26">
        <f>K7/J7*100</f>
        <v>88.88888888888889</v>
      </c>
      <c r="M7" s="25">
        <v>2000</v>
      </c>
      <c r="N7" s="25">
        <v>2100</v>
      </c>
      <c r="O7" s="26">
        <f t="shared" si="2"/>
        <v>105</v>
      </c>
      <c r="P7" s="73">
        <v>220</v>
      </c>
      <c r="Q7" s="73">
        <v>50</v>
      </c>
      <c r="R7" s="26">
        <f t="shared" si="3"/>
        <v>22.727272727272727</v>
      </c>
      <c r="S7" s="25">
        <v>641</v>
      </c>
      <c r="T7" s="25">
        <f t="shared" si="4"/>
        <v>0</v>
      </c>
      <c r="U7" s="26">
        <f t="shared" si="5"/>
        <v>0</v>
      </c>
      <c r="V7" s="42"/>
      <c r="W7" s="42"/>
      <c r="X7" s="42"/>
      <c r="Y7" s="42"/>
      <c r="Z7" s="42"/>
      <c r="AA7" s="42"/>
      <c r="AB7" s="42"/>
      <c r="AC7" s="42"/>
      <c r="AD7" s="25">
        <v>641</v>
      </c>
      <c r="AE7" s="25">
        <f t="shared" si="6"/>
        <v>0</v>
      </c>
      <c r="AF7" s="26">
        <f t="shared" si="7"/>
        <v>0</v>
      </c>
      <c r="AG7" s="42"/>
      <c r="AH7" s="42"/>
      <c r="AI7" s="42"/>
      <c r="AJ7" s="42"/>
      <c r="AK7" s="42"/>
      <c r="AL7" s="42"/>
      <c r="AM7" s="42"/>
      <c r="AN7" s="42"/>
      <c r="AO7" s="25">
        <f t="shared" si="8"/>
        <v>0</v>
      </c>
      <c r="AP7" s="42"/>
      <c r="AQ7" s="42"/>
      <c r="AR7" s="42"/>
      <c r="AS7" s="42"/>
      <c r="AT7" s="42"/>
      <c r="AU7" s="42"/>
      <c r="AV7" s="42"/>
      <c r="AW7" s="42"/>
      <c r="AX7" s="24" t="e">
        <f t="shared" si="9"/>
        <v>#DIV/0!</v>
      </c>
      <c r="AY7" s="24" t="e">
        <f t="shared" si="10"/>
        <v>#DIV/0!</v>
      </c>
      <c r="AZ7" s="24" t="e">
        <f t="shared" si="11"/>
        <v>#DIV/0!</v>
      </c>
      <c r="BA7" s="24" t="e">
        <f t="shared" si="12"/>
        <v>#DIV/0!</v>
      </c>
      <c r="BB7" s="24" t="e">
        <f t="shared" si="13"/>
        <v>#DIV/0!</v>
      </c>
      <c r="BC7" s="24" t="e">
        <f t="shared" si="14"/>
        <v>#DIV/0!</v>
      </c>
      <c r="BD7" s="24" t="e">
        <f t="shared" si="15"/>
        <v>#DIV/0!</v>
      </c>
      <c r="BE7" s="24" t="e">
        <f t="shared" si="16"/>
        <v>#DIV/0!</v>
      </c>
      <c r="BF7" s="24" t="e">
        <f t="shared" si="17"/>
        <v>#DIV/0!</v>
      </c>
    </row>
    <row r="8" spans="1:58" s="12" customFormat="1" ht="49.5" customHeight="1" outlineLevel="1">
      <c r="A8" s="23">
        <v>4</v>
      </c>
      <c r="B8" s="27" t="s">
        <v>3</v>
      </c>
      <c r="C8" s="25">
        <v>0</v>
      </c>
      <c r="D8" s="25">
        <f t="shared" si="0"/>
        <v>0</v>
      </c>
      <c r="E8" s="26">
        <v>0</v>
      </c>
      <c r="F8" s="25"/>
      <c r="G8" s="25"/>
      <c r="H8" s="25"/>
      <c r="I8" s="25"/>
      <c r="J8" s="28">
        <v>250</v>
      </c>
      <c r="K8" s="25">
        <v>60</v>
      </c>
      <c r="L8" s="26"/>
      <c r="M8" s="25"/>
      <c r="N8" s="25"/>
      <c r="O8" s="26"/>
      <c r="P8" s="25">
        <v>170</v>
      </c>
      <c r="Q8" s="25">
        <v>50</v>
      </c>
      <c r="R8" s="26">
        <f t="shared" si="3"/>
        <v>29.411764705882355</v>
      </c>
      <c r="S8" s="28">
        <v>920</v>
      </c>
      <c r="T8" s="25">
        <f t="shared" si="4"/>
        <v>0</v>
      </c>
      <c r="U8" s="26">
        <f t="shared" si="5"/>
        <v>0</v>
      </c>
      <c r="V8" s="40"/>
      <c r="W8" s="40"/>
      <c r="X8" s="40"/>
      <c r="Y8" s="40"/>
      <c r="Z8" s="40"/>
      <c r="AA8" s="40"/>
      <c r="AB8" s="40"/>
      <c r="AC8" s="40"/>
      <c r="AD8" s="28">
        <v>920</v>
      </c>
      <c r="AE8" s="25">
        <f t="shared" si="6"/>
        <v>0</v>
      </c>
      <c r="AF8" s="26">
        <f t="shared" si="7"/>
        <v>0</v>
      </c>
      <c r="AG8" s="40"/>
      <c r="AH8" s="40"/>
      <c r="AI8" s="40"/>
      <c r="AJ8" s="40"/>
      <c r="AK8" s="40"/>
      <c r="AL8" s="40"/>
      <c r="AM8" s="40"/>
      <c r="AN8" s="40"/>
      <c r="AO8" s="25">
        <f t="shared" si="8"/>
        <v>0</v>
      </c>
      <c r="AP8" s="40"/>
      <c r="AQ8" s="40"/>
      <c r="AR8" s="40"/>
      <c r="AS8" s="40"/>
      <c r="AT8" s="40"/>
      <c r="AU8" s="40"/>
      <c r="AV8" s="40"/>
      <c r="AW8" s="40"/>
      <c r="AX8" s="24" t="e">
        <f t="shared" si="9"/>
        <v>#DIV/0!</v>
      </c>
      <c r="AY8" s="24" t="e">
        <f t="shared" si="10"/>
        <v>#DIV/0!</v>
      </c>
      <c r="AZ8" s="24" t="e">
        <f t="shared" si="11"/>
        <v>#DIV/0!</v>
      </c>
      <c r="BA8" s="24" t="e">
        <f t="shared" si="12"/>
        <v>#DIV/0!</v>
      </c>
      <c r="BB8" s="24" t="e">
        <f t="shared" si="13"/>
        <v>#DIV/0!</v>
      </c>
      <c r="BC8" s="24" t="e">
        <f t="shared" si="14"/>
        <v>#DIV/0!</v>
      </c>
      <c r="BD8" s="24" t="e">
        <f t="shared" si="15"/>
        <v>#DIV/0!</v>
      </c>
      <c r="BE8" s="24" t="e">
        <f t="shared" si="16"/>
        <v>#DIV/0!</v>
      </c>
      <c r="BF8" s="24" t="e">
        <f t="shared" si="17"/>
        <v>#DIV/0!</v>
      </c>
    </row>
    <row r="9" spans="1:58" s="35" customFormat="1" ht="49.5" customHeight="1" outlineLevel="1">
      <c r="A9" s="23">
        <v>5</v>
      </c>
      <c r="B9" s="24" t="s">
        <v>4</v>
      </c>
      <c r="C9" s="25">
        <v>129</v>
      </c>
      <c r="D9" s="25">
        <f t="shared" si="0"/>
        <v>60</v>
      </c>
      <c r="E9" s="26">
        <f t="shared" si="1"/>
        <v>46.51162790697674</v>
      </c>
      <c r="F9" s="25"/>
      <c r="G9" s="25">
        <v>60</v>
      </c>
      <c r="H9" s="25"/>
      <c r="I9" s="25">
        <v>100</v>
      </c>
      <c r="J9" s="25">
        <v>900</v>
      </c>
      <c r="K9" s="25">
        <v>450</v>
      </c>
      <c r="L9" s="26">
        <f aca="true" t="shared" si="18" ref="L9:L18">K9/J9*100</f>
        <v>50</v>
      </c>
      <c r="M9" s="25">
        <v>3000</v>
      </c>
      <c r="N9" s="25">
        <v>1000</v>
      </c>
      <c r="O9" s="26">
        <f t="shared" si="2"/>
        <v>33.33333333333333</v>
      </c>
      <c r="P9" s="25">
        <v>450</v>
      </c>
      <c r="Q9" s="25">
        <v>350</v>
      </c>
      <c r="R9" s="26">
        <f t="shared" si="3"/>
        <v>77.77777777777779</v>
      </c>
      <c r="S9" s="25">
        <v>1210</v>
      </c>
      <c r="T9" s="25">
        <f t="shared" si="4"/>
        <v>0</v>
      </c>
      <c r="U9" s="26">
        <f t="shared" si="5"/>
        <v>0</v>
      </c>
      <c r="V9" s="40"/>
      <c r="W9" s="40"/>
      <c r="X9" s="40"/>
      <c r="Y9" s="40"/>
      <c r="Z9" s="40"/>
      <c r="AA9" s="40"/>
      <c r="AB9" s="40"/>
      <c r="AC9" s="40"/>
      <c r="AD9" s="25">
        <v>1210</v>
      </c>
      <c r="AE9" s="25">
        <f t="shared" si="6"/>
        <v>0</v>
      </c>
      <c r="AF9" s="26">
        <f t="shared" si="7"/>
        <v>0</v>
      </c>
      <c r="AG9" s="40"/>
      <c r="AH9" s="40"/>
      <c r="AI9" s="40"/>
      <c r="AJ9" s="40"/>
      <c r="AK9" s="40"/>
      <c r="AL9" s="40"/>
      <c r="AM9" s="40"/>
      <c r="AN9" s="40"/>
      <c r="AO9" s="25">
        <f t="shared" si="8"/>
        <v>0</v>
      </c>
      <c r="AP9" s="40"/>
      <c r="AQ9" s="40"/>
      <c r="AR9" s="40"/>
      <c r="AS9" s="40"/>
      <c r="AT9" s="40"/>
      <c r="AU9" s="40"/>
      <c r="AV9" s="40"/>
      <c r="AW9" s="40"/>
      <c r="AX9" s="24" t="e">
        <f t="shared" si="9"/>
        <v>#DIV/0!</v>
      </c>
      <c r="AY9" s="24" t="e">
        <f t="shared" si="10"/>
        <v>#DIV/0!</v>
      </c>
      <c r="AZ9" s="24" t="e">
        <f t="shared" si="11"/>
        <v>#DIV/0!</v>
      </c>
      <c r="BA9" s="24" t="e">
        <f t="shared" si="12"/>
        <v>#DIV/0!</v>
      </c>
      <c r="BB9" s="24" t="e">
        <f t="shared" si="13"/>
        <v>#DIV/0!</v>
      </c>
      <c r="BC9" s="24" t="e">
        <f t="shared" si="14"/>
        <v>#DIV/0!</v>
      </c>
      <c r="BD9" s="24" t="e">
        <f t="shared" si="15"/>
        <v>#DIV/0!</v>
      </c>
      <c r="BE9" s="24" t="e">
        <f t="shared" si="16"/>
        <v>#DIV/0!</v>
      </c>
      <c r="BF9" s="24" t="e">
        <f t="shared" si="17"/>
        <v>#DIV/0!</v>
      </c>
    </row>
    <row r="10" spans="1:58" s="72" customFormat="1" ht="49.5" customHeight="1" outlineLevel="1">
      <c r="A10" s="23">
        <v>6</v>
      </c>
      <c r="B10" s="24" t="s">
        <v>5</v>
      </c>
      <c r="C10" s="25">
        <v>176</v>
      </c>
      <c r="D10" s="25">
        <f t="shared" si="0"/>
        <v>176</v>
      </c>
      <c r="E10" s="26">
        <f t="shared" si="1"/>
        <v>100</v>
      </c>
      <c r="F10" s="25"/>
      <c r="G10" s="25">
        <v>176</v>
      </c>
      <c r="H10" s="25"/>
      <c r="I10" s="25">
        <v>100</v>
      </c>
      <c r="J10" s="25">
        <v>800</v>
      </c>
      <c r="K10" s="25">
        <v>100</v>
      </c>
      <c r="L10" s="26">
        <f t="shared" si="18"/>
        <v>12.5</v>
      </c>
      <c r="M10" s="25">
        <v>2600</v>
      </c>
      <c r="N10" s="25">
        <v>4000</v>
      </c>
      <c r="O10" s="26">
        <f t="shared" si="2"/>
        <v>153.84615384615387</v>
      </c>
      <c r="P10" s="25">
        <v>600</v>
      </c>
      <c r="Q10" s="25">
        <v>200</v>
      </c>
      <c r="R10" s="26">
        <f t="shared" si="3"/>
        <v>33.33333333333333</v>
      </c>
      <c r="S10" s="25">
        <v>1260</v>
      </c>
      <c r="T10" s="25">
        <f t="shared" si="4"/>
        <v>100</v>
      </c>
      <c r="U10" s="26">
        <f t="shared" si="5"/>
        <v>7.936507936507936</v>
      </c>
      <c r="V10" s="40"/>
      <c r="W10" s="40"/>
      <c r="X10" s="40">
        <v>100</v>
      </c>
      <c r="Y10" s="40"/>
      <c r="Z10" s="40"/>
      <c r="AA10" s="40"/>
      <c r="AB10" s="40"/>
      <c r="AC10" s="40"/>
      <c r="AD10" s="25">
        <v>1260</v>
      </c>
      <c r="AE10" s="25">
        <f t="shared" si="6"/>
        <v>0</v>
      </c>
      <c r="AF10" s="26">
        <f t="shared" si="7"/>
        <v>0</v>
      </c>
      <c r="AG10" s="40"/>
      <c r="AH10" s="40"/>
      <c r="AI10" s="40"/>
      <c r="AJ10" s="40"/>
      <c r="AK10" s="40"/>
      <c r="AL10" s="40"/>
      <c r="AM10" s="40"/>
      <c r="AN10" s="40"/>
      <c r="AO10" s="25">
        <f t="shared" si="8"/>
        <v>0</v>
      </c>
      <c r="AP10" s="40"/>
      <c r="AQ10" s="40"/>
      <c r="AR10" s="40"/>
      <c r="AS10" s="40"/>
      <c r="AT10" s="40"/>
      <c r="AU10" s="40"/>
      <c r="AV10" s="40"/>
      <c r="AW10" s="40"/>
      <c r="AX10" s="24" t="e">
        <f t="shared" si="9"/>
        <v>#DIV/0!</v>
      </c>
      <c r="AY10" s="24" t="e">
        <f t="shared" si="10"/>
        <v>#DIV/0!</v>
      </c>
      <c r="AZ10" s="24" t="e">
        <f t="shared" si="11"/>
        <v>#DIV/0!</v>
      </c>
      <c r="BA10" s="24" t="e">
        <f t="shared" si="12"/>
        <v>#DIV/0!</v>
      </c>
      <c r="BB10" s="24" t="e">
        <f t="shared" si="13"/>
        <v>#DIV/0!</v>
      </c>
      <c r="BC10" s="24" t="e">
        <f t="shared" si="14"/>
        <v>#DIV/0!</v>
      </c>
      <c r="BD10" s="24" t="e">
        <f t="shared" si="15"/>
        <v>#DIV/0!</v>
      </c>
      <c r="BE10" s="24" t="e">
        <f t="shared" si="16"/>
        <v>#DIV/0!</v>
      </c>
      <c r="BF10" s="24" t="e">
        <f t="shared" si="17"/>
        <v>#DIV/0!</v>
      </c>
    </row>
    <row r="11" spans="1:58" s="12" customFormat="1" ht="49.5" customHeight="1" outlineLevel="1">
      <c r="A11" s="23">
        <v>7</v>
      </c>
      <c r="B11" s="24" t="s">
        <v>6</v>
      </c>
      <c r="C11" s="25">
        <v>105</v>
      </c>
      <c r="D11" s="25">
        <f t="shared" si="0"/>
        <v>0</v>
      </c>
      <c r="E11" s="26">
        <f t="shared" si="1"/>
        <v>0</v>
      </c>
      <c r="F11" s="25"/>
      <c r="G11" s="25"/>
      <c r="H11" s="25"/>
      <c r="I11" s="25"/>
      <c r="J11" s="25">
        <v>250</v>
      </c>
      <c r="K11" s="25">
        <v>120</v>
      </c>
      <c r="L11" s="26">
        <f t="shared" si="18"/>
        <v>48</v>
      </c>
      <c r="M11" s="25">
        <v>1000</v>
      </c>
      <c r="N11" s="25">
        <v>1000</v>
      </c>
      <c r="O11" s="26">
        <f t="shared" si="2"/>
        <v>100</v>
      </c>
      <c r="P11" s="25">
        <v>200</v>
      </c>
      <c r="Q11" s="25">
        <v>100</v>
      </c>
      <c r="R11" s="26">
        <f t="shared" si="3"/>
        <v>50</v>
      </c>
      <c r="S11" s="25">
        <v>660</v>
      </c>
      <c r="T11" s="25">
        <f t="shared" si="4"/>
        <v>0</v>
      </c>
      <c r="U11" s="26">
        <f t="shared" si="5"/>
        <v>0</v>
      </c>
      <c r="V11" s="40"/>
      <c r="W11" s="40"/>
      <c r="X11" s="40"/>
      <c r="Y11" s="40"/>
      <c r="Z11" s="40"/>
      <c r="AA11" s="40"/>
      <c r="AB11" s="40"/>
      <c r="AC11" s="40"/>
      <c r="AD11" s="25">
        <v>660</v>
      </c>
      <c r="AE11" s="25">
        <f t="shared" si="6"/>
        <v>0</v>
      </c>
      <c r="AF11" s="26">
        <f t="shared" si="7"/>
        <v>0</v>
      </c>
      <c r="AG11" s="40"/>
      <c r="AH11" s="40"/>
      <c r="AI11" s="40"/>
      <c r="AJ11" s="40"/>
      <c r="AK11" s="40"/>
      <c r="AL11" s="40"/>
      <c r="AM11" s="40"/>
      <c r="AN11" s="40"/>
      <c r="AO11" s="25">
        <f t="shared" si="8"/>
        <v>0</v>
      </c>
      <c r="AP11" s="40"/>
      <c r="AQ11" s="40"/>
      <c r="AR11" s="40"/>
      <c r="AS11" s="40"/>
      <c r="AT11" s="40"/>
      <c r="AU11" s="40"/>
      <c r="AV11" s="40"/>
      <c r="AW11" s="40"/>
      <c r="AX11" s="24" t="e">
        <f t="shared" si="9"/>
        <v>#DIV/0!</v>
      </c>
      <c r="AY11" s="24" t="e">
        <f t="shared" si="10"/>
        <v>#DIV/0!</v>
      </c>
      <c r="AZ11" s="24" t="e">
        <f t="shared" si="11"/>
        <v>#DIV/0!</v>
      </c>
      <c r="BA11" s="24" t="e">
        <f t="shared" si="12"/>
        <v>#DIV/0!</v>
      </c>
      <c r="BB11" s="24" t="e">
        <f t="shared" si="13"/>
        <v>#DIV/0!</v>
      </c>
      <c r="BC11" s="24" t="e">
        <f t="shared" si="14"/>
        <v>#DIV/0!</v>
      </c>
      <c r="BD11" s="24" t="e">
        <f t="shared" si="15"/>
        <v>#DIV/0!</v>
      </c>
      <c r="BE11" s="24" t="e">
        <f t="shared" si="16"/>
        <v>#DIV/0!</v>
      </c>
      <c r="BF11" s="24" t="e">
        <f t="shared" si="17"/>
        <v>#DIV/0!</v>
      </c>
    </row>
    <row r="12" spans="1:58" s="35" customFormat="1" ht="49.5" customHeight="1" outlineLevel="1">
      <c r="A12" s="23">
        <v>8</v>
      </c>
      <c r="B12" s="24" t="s">
        <v>7</v>
      </c>
      <c r="C12" s="25">
        <v>89</v>
      </c>
      <c r="D12" s="25">
        <f t="shared" si="0"/>
        <v>89</v>
      </c>
      <c r="E12" s="26">
        <f t="shared" si="1"/>
        <v>100</v>
      </c>
      <c r="F12" s="25"/>
      <c r="G12" s="25">
        <v>89</v>
      </c>
      <c r="H12" s="25"/>
      <c r="I12" s="25">
        <v>0</v>
      </c>
      <c r="J12" s="25">
        <v>500</v>
      </c>
      <c r="K12" s="25">
        <v>82</v>
      </c>
      <c r="L12" s="26">
        <f t="shared" si="18"/>
        <v>16.400000000000002</v>
      </c>
      <c r="M12" s="25">
        <v>2200</v>
      </c>
      <c r="N12" s="25">
        <v>2670</v>
      </c>
      <c r="O12" s="26">
        <f t="shared" si="2"/>
        <v>121.36363636363636</v>
      </c>
      <c r="P12" s="25">
        <v>120</v>
      </c>
      <c r="Q12" s="25">
        <v>90</v>
      </c>
      <c r="R12" s="26">
        <f t="shared" si="3"/>
        <v>75</v>
      </c>
      <c r="S12" s="25">
        <v>628</v>
      </c>
      <c r="T12" s="25">
        <f t="shared" si="4"/>
        <v>120</v>
      </c>
      <c r="U12" s="26">
        <f t="shared" si="5"/>
        <v>19.10828025477707</v>
      </c>
      <c r="V12" s="40"/>
      <c r="W12" s="40"/>
      <c r="X12" s="40">
        <v>120</v>
      </c>
      <c r="Y12" s="40"/>
      <c r="Z12" s="40"/>
      <c r="AA12" s="40"/>
      <c r="AB12" s="40"/>
      <c r="AC12" s="40"/>
      <c r="AD12" s="25">
        <v>628</v>
      </c>
      <c r="AE12" s="25">
        <f t="shared" si="6"/>
        <v>0</v>
      </c>
      <c r="AF12" s="26">
        <f t="shared" si="7"/>
        <v>0</v>
      </c>
      <c r="AG12" s="40"/>
      <c r="AH12" s="40"/>
      <c r="AI12" s="40"/>
      <c r="AJ12" s="40"/>
      <c r="AK12" s="40"/>
      <c r="AL12" s="40"/>
      <c r="AM12" s="40"/>
      <c r="AN12" s="40"/>
      <c r="AO12" s="25">
        <f t="shared" si="8"/>
        <v>0</v>
      </c>
      <c r="AP12" s="40"/>
      <c r="AQ12" s="40"/>
      <c r="AR12" s="40"/>
      <c r="AS12" s="40"/>
      <c r="AT12" s="40"/>
      <c r="AU12" s="40"/>
      <c r="AV12" s="40"/>
      <c r="AW12" s="40"/>
      <c r="AX12" s="24" t="e">
        <f t="shared" si="9"/>
        <v>#DIV/0!</v>
      </c>
      <c r="AY12" s="24" t="e">
        <f t="shared" si="10"/>
        <v>#DIV/0!</v>
      </c>
      <c r="AZ12" s="24" t="e">
        <f t="shared" si="11"/>
        <v>#DIV/0!</v>
      </c>
      <c r="BA12" s="24" t="e">
        <f t="shared" si="12"/>
        <v>#DIV/0!</v>
      </c>
      <c r="BB12" s="24" t="e">
        <f t="shared" si="13"/>
        <v>#DIV/0!</v>
      </c>
      <c r="BC12" s="24" t="e">
        <f t="shared" si="14"/>
        <v>#DIV/0!</v>
      </c>
      <c r="BD12" s="24" t="e">
        <f t="shared" si="15"/>
        <v>#DIV/0!</v>
      </c>
      <c r="BE12" s="24" t="e">
        <f t="shared" si="16"/>
        <v>#DIV/0!</v>
      </c>
      <c r="BF12" s="24" t="e">
        <f t="shared" si="17"/>
        <v>#DIV/0!</v>
      </c>
    </row>
    <row r="13" spans="1:58" s="35" customFormat="1" ht="49.5" customHeight="1" outlineLevel="1">
      <c r="A13" s="23">
        <v>9</v>
      </c>
      <c r="B13" s="24" t="s">
        <v>8</v>
      </c>
      <c r="C13" s="25">
        <v>0</v>
      </c>
      <c r="D13" s="25">
        <f t="shared" si="0"/>
        <v>0</v>
      </c>
      <c r="E13" s="26">
        <v>0</v>
      </c>
      <c r="F13" s="25"/>
      <c r="G13" s="25"/>
      <c r="H13" s="25"/>
      <c r="I13" s="25">
        <v>0</v>
      </c>
      <c r="J13" s="25">
        <v>150</v>
      </c>
      <c r="K13" s="25">
        <v>70</v>
      </c>
      <c r="L13" s="26">
        <f t="shared" si="18"/>
        <v>46.666666666666664</v>
      </c>
      <c r="M13" s="25"/>
      <c r="N13" s="25"/>
      <c r="O13" s="26"/>
      <c r="P13" s="25">
        <v>200</v>
      </c>
      <c r="Q13" s="25">
        <v>200</v>
      </c>
      <c r="R13" s="26">
        <f t="shared" si="3"/>
        <v>100</v>
      </c>
      <c r="S13" s="25">
        <v>800</v>
      </c>
      <c r="T13" s="25">
        <f t="shared" si="4"/>
        <v>10</v>
      </c>
      <c r="U13" s="26">
        <f t="shared" si="5"/>
        <v>1.25</v>
      </c>
      <c r="V13" s="40"/>
      <c r="W13" s="40"/>
      <c r="X13" s="40">
        <v>10</v>
      </c>
      <c r="Y13" s="40"/>
      <c r="Z13" s="40"/>
      <c r="AA13" s="40"/>
      <c r="AB13" s="40"/>
      <c r="AC13" s="40"/>
      <c r="AD13" s="25">
        <v>800</v>
      </c>
      <c r="AE13" s="25">
        <f t="shared" si="6"/>
        <v>10</v>
      </c>
      <c r="AF13" s="26">
        <f t="shared" si="7"/>
        <v>1.25</v>
      </c>
      <c r="AG13" s="40"/>
      <c r="AH13" s="40"/>
      <c r="AI13" s="40">
        <v>10</v>
      </c>
      <c r="AJ13" s="40"/>
      <c r="AK13" s="40"/>
      <c r="AL13" s="40"/>
      <c r="AM13" s="40"/>
      <c r="AN13" s="40"/>
      <c r="AO13" s="25">
        <f t="shared" si="8"/>
        <v>360</v>
      </c>
      <c r="AP13" s="40"/>
      <c r="AQ13" s="40"/>
      <c r="AR13" s="40">
        <v>360</v>
      </c>
      <c r="AS13" s="40"/>
      <c r="AT13" s="40"/>
      <c r="AU13" s="40"/>
      <c r="AV13" s="40"/>
      <c r="AW13" s="40"/>
      <c r="AX13" s="24">
        <f t="shared" si="9"/>
        <v>36</v>
      </c>
      <c r="AY13" s="24" t="e">
        <f t="shared" si="10"/>
        <v>#DIV/0!</v>
      </c>
      <c r="AZ13" s="24" t="e">
        <f t="shared" si="11"/>
        <v>#DIV/0!</v>
      </c>
      <c r="BA13" s="24">
        <f t="shared" si="12"/>
        <v>36</v>
      </c>
      <c r="BB13" s="24" t="e">
        <f t="shared" si="13"/>
        <v>#DIV/0!</v>
      </c>
      <c r="BC13" s="24" t="e">
        <f t="shared" si="14"/>
        <v>#DIV/0!</v>
      </c>
      <c r="BD13" s="24" t="e">
        <f t="shared" si="15"/>
        <v>#DIV/0!</v>
      </c>
      <c r="BE13" s="24" t="e">
        <f t="shared" si="16"/>
        <v>#DIV/0!</v>
      </c>
      <c r="BF13" s="24" t="e">
        <f t="shared" si="17"/>
        <v>#DIV/0!</v>
      </c>
    </row>
    <row r="14" spans="1:58" s="35" customFormat="1" ht="49.5" customHeight="1" outlineLevel="1">
      <c r="A14" s="23">
        <v>10</v>
      </c>
      <c r="B14" s="24" t="s">
        <v>9</v>
      </c>
      <c r="C14" s="25">
        <v>20</v>
      </c>
      <c r="D14" s="25">
        <f t="shared" si="0"/>
        <v>20</v>
      </c>
      <c r="E14" s="26">
        <f t="shared" si="1"/>
        <v>100</v>
      </c>
      <c r="F14" s="25">
        <v>20</v>
      </c>
      <c r="G14" s="25"/>
      <c r="H14" s="25"/>
      <c r="I14" s="25">
        <v>0</v>
      </c>
      <c r="J14" s="25">
        <v>150</v>
      </c>
      <c r="K14" s="25">
        <v>80</v>
      </c>
      <c r="L14" s="26">
        <f t="shared" si="18"/>
        <v>53.333333333333336</v>
      </c>
      <c r="M14" s="25"/>
      <c r="N14" s="25"/>
      <c r="O14" s="26"/>
      <c r="P14" s="25">
        <v>200</v>
      </c>
      <c r="Q14" s="25">
        <v>150</v>
      </c>
      <c r="R14" s="26">
        <f t="shared" si="3"/>
        <v>75</v>
      </c>
      <c r="S14" s="25">
        <v>868</v>
      </c>
      <c r="T14" s="25">
        <f t="shared" si="4"/>
        <v>0</v>
      </c>
      <c r="U14" s="26">
        <f t="shared" si="5"/>
        <v>0</v>
      </c>
      <c r="V14" s="40"/>
      <c r="W14" s="40"/>
      <c r="X14" s="40"/>
      <c r="Y14" s="40"/>
      <c r="Z14" s="40"/>
      <c r="AA14" s="40"/>
      <c r="AB14" s="40"/>
      <c r="AC14" s="40"/>
      <c r="AD14" s="25">
        <v>868</v>
      </c>
      <c r="AE14" s="25">
        <f t="shared" si="6"/>
        <v>0</v>
      </c>
      <c r="AF14" s="26">
        <f t="shared" si="7"/>
        <v>0</v>
      </c>
      <c r="AG14" s="40"/>
      <c r="AH14" s="40"/>
      <c r="AI14" s="40"/>
      <c r="AJ14" s="40"/>
      <c r="AK14" s="40"/>
      <c r="AL14" s="40"/>
      <c r="AM14" s="40"/>
      <c r="AN14" s="40"/>
      <c r="AO14" s="25">
        <f t="shared" si="8"/>
        <v>0</v>
      </c>
      <c r="AP14" s="40"/>
      <c r="AQ14" s="40"/>
      <c r="AR14" s="40"/>
      <c r="AS14" s="40"/>
      <c r="AT14" s="40"/>
      <c r="AU14" s="40"/>
      <c r="AV14" s="40"/>
      <c r="AW14" s="40"/>
      <c r="AX14" s="24" t="e">
        <f t="shared" si="9"/>
        <v>#DIV/0!</v>
      </c>
      <c r="AY14" s="24" t="e">
        <f t="shared" si="10"/>
        <v>#DIV/0!</v>
      </c>
      <c r="AZ14" s="24" t="e">
        <f t="shared" si="11"/>
        <v>#DIV/0!</v>
      </c>
      <c r="BA14" s="24" t="e">
        <f t="shared" si="12"/>
        <v>#DIV/0!</v>
      </c>
      <c r="BB14" s="24" t="e">
        <f t="shared" si="13"/>
        <v>#DIV/0!</v>
      </c>
      <c r="BC14" s="24" t="e">
        <f t="shared" si="14"/>
        <v>#DIV/0!</v>
      </c>
      <c r="BD14" s="24" t="e">
        <f t="shared" si="15"/>
        <v>#DIV/0!</v>
      </c>
      <c r="BE14" s="24" t="e">
        <f t="shared" si="16"/>
        <v>#DIV/0!</v>
      </c>
      <c r="BF14" s="24" t="e">
        <f t="shared" si="17"/>
        <v>#DIV/0!</v>
      </c>
    </row>
    <row r="15" spans="1:58" s="35" customFormat="1" ht="49.5" customHeight="1" outlineLevel="1">
      <c r="A15" s="23">
        <v>11</v>
      </c>
      <c r="B15" s="24" t="s">
        <v>10</v>
      </c>
      <c r="C15" s="25">
        <v>34</v>
      </c>
      <c r="D15" s="25">
        <f t="shared" si="0"/>
        <v>34</v>
      </c>
      <c r="E15" s="26">
        <f t="shared" si="1"/>
        <v>100</v>
      </c>
      <c r="F15" s="25"/>
      <c r="G15" s="25">
        <v>34</v>
      </c>
      <c r="H15" s="25"/>
      <c r="I15" s="25">
        <v>0</v>
      </c>
      <c r="J15" s="25">
        <v>300</v>
      </c>
      <c r="K15" s="25">
        <v>120</v>
      </c>
      <c r="L15" s="26">
        <f t="shared" si="18"/>
        <v>40</v>
      </c>
      <c r="M15" s="25">
        <v>1000</v>
      </c>
      <c r="N15" s="25">
        <v>1200</v>
      </c>
      <c r="O15" s="26">
        <f t="shared" si="2"/>
        <v>120</v>
      </c>
      <c r="P15" s="25">
        <v>60</v>
      </c>
      <c r="Q15" s="25">
        <v>60</v>
      </c>
      <c r="R15" s="26">
        <f t="shared" si="3"/>
        <v>100</v>
      </c>
      <c r="S15" s="25">
        <v>705</v>
      </c>
      <c r="T15" s="25">
        <f t="shared" si="4"/>
        <v>0</v>
      </c>
      <c r="U15" s="26">
        <f t="shared" si="5"/>
        <v>0</v>
      </c>
      <c r="V15" s="40"/>
      <c r="W15" s="40"/>
      <c r="X15" s="40"/>
      <c r="Y15" s="40"/>
      <c r="Z15" s="40"/>
      <c r="AA15" s="40"/>
      <c r="AB15" s="40"/>
      <c r="AC15" s="40"/>
      <c r="AD15" s="25">
        <v>705</v>
      </c>
      <c r="AE15" s="25">
        <f t="shared" si="6"/>
        <v>0</v>
      </c>
      <c r="AF15" s="26">
        <f t="shared" si="7"/>
        <v>0</v>
      </c>
      <c r="AG15" s="40"/>
      <c r="AH15" s="40"/>
      <c r="AI15" s="40"/>
      <c r="AJ15" s="40"/>
      <c r="AK15" s="40"/>
      <c r="AL15" s="40"/>
      <c r="AM15" s="40"/>
      <c r="AN15" s="40"/>
      <c r="AO15" s="25">
        <f t="shared" si="8"/>
        <v>0</v>
      </c>
      <c r="AP15" s="40"/>
      <c r="AQ15" s="40"/>
      <c r="AR15" s="40"/>
      <c r="AS15" s="40"/>
      <c r="AT15" s="40"/>
      <c r="AU15" s="40"/>
      <c r="AV15" s="40"/>
      <c r="AW15" s="40"/>
      <c r="AX15" s="24" t="e">
        <f t="shared" si="9"/>
        <v>#DIV/0!</v>
      </c>
      <c r="AY15" s="24" t="e">
        <f t="shared" si="10"/>
        <v>#DIV/0!</v>
      </c>
      <c r="AZ15" s="24" t="e">
        <f t="shared" si="11"/>
        <v>#DIV/0!</v>
      </c>
      <c r="BA15" s="24" t="e">
        <f t="shared" si="12"/>
        <v>#DIV/0!</v>
      </c>
      <c r="BB15" s="24" t="e">
        <f t="shared" si="13"/>
        <v>#DIV/0!</v>
      </c>
      <c r="BC15" s="24" t="e">
        <f t="shared" si="14"/>
        <v>#DIV/0!</v>
      </c>
      <c r="BD15" s="24" t="e">
        <f t="shared" si="15"/>
        <v>#DIV/0!</v>
      </c>
      <c r="BE15" s="24" t="e">
        <f t="shared" si="16"/>
        <v>#DIV/0!</v>
      </c>
      <c r="BF15" s="24" t="e">
        <f t="shared" si="17"/>
        <v>#DIV/0!</v>
      </c>
    </row>
    <row r="16" spans="1:58" s="35" customFormat="1" ht="49.5" customHeight="1" outlineLevel="1">
      <c r="A16" s="23">
        <v>12</v>
      </c>
      <c r="B16" s="24" t="s">
        <v>11</v>
      </c>
      <c r="C16" s="25">
        <v>156</v>
      </c>
      <c r="D16" s="25">
        <f t="shared" si="0"/>
        <v>156</v>
      </c>
      <c r="E16" s="26">
        <f t="shared" si="1"/>
        <v>100</v>
      </c>
      <c r="F16" s="25"/>
      <c r="G16" s="25">
        <v>156</v>
      </c>
      <c r="H16" s="25"/>
      <c r="I16" s="25">
        <v>80</v>
      </c>
      <c r="J16" s="25">
        <v>650</v>
      </c>
      <c r="K16" s="25">
        <v>256</v>
      </c>
      <c r="L16" s="26">
        <f t="shared" si="18"/>
        <v>39.38461538461539</v>
      </c>
      <c r="M16" s="25">
        <v>1500</v>
      </c>
      <c r="N16" s="25">
        <v>1600</v>
      </c>
      <c r="O16" s="26">
        <f t="shared" si="2"/>
        <v>106.66666666666667</v>
      </c>
      <c r="P16" s="25">
        <v>240</v>
      </c>
      <c r="Q16" s="25">
        <v>120</v>
      </c>
      <c r="R16" s="26">
        <f t="shared" si="3"/>
        <v>50</v>
      </c>
      <c r="S16" s="25">
        <v>625</v>
      </c>
      <c r="T16" s="25">
        <f t="shared" si="4"/>
        <v>20</v>
      </c>
      <c r="U16" s="26">
        <f t="shared" si="5"/>
        <v>3.2</v>
      </c>
      <c r="V16" s="40"/>
      <c r="W16" s="40"/>
      <c r="X16" s="40">
        <v>20</v>
      </c>
      <c r="Y16" s="40"/>
      <c r="Z16" s="40"/>
      <c r="AA16" s="40"/>
      <c r="AB16" s="40"/>
      <c r="AC16" s="40"/>
      <c r="AD16" s="25">
        <v>625</v>
      </c>
      <c r="AE16" s="25">
        <f t="shared" si="6"/>
        <v>0</v>
      </c>
      <c r="AF16" s="26">
        <f t="shared" si="7"/>
        <v>0</v>
      </c>
      <c r="AG16" s="40"/>
      <c r="AH16" s="40"/>
      <c r="AI16" s="40"/>
      <c r="AJ16" s="40"/>
      <c r="AK16" s="40"/>
      <c r="AL16" s="40"/>
      <c r="AM16" s="40"/>
      <c r="AN16" s="40"/>
      <c r="AO16" s="25">
        <f t="shared" si="8"/>
        <v>0</v>
      </c>
      <c r="AP16" s="40"/>
      <c r="AQ16" s="40"/>
      <c r="AR16" s="40"/>
      <c r="AS16" s="40"/>
      <c r="AT16" s="40"/>
      <c r="AU16" s="40"/>
      <c r="AV16" s="40"/>
      <c r="AW16" s="40"/>
      <c r="AX16" s="24" t="e">
        <f t="shared" si="9"/>
        <v>#DIV/0!</v>
      </c>
      <c r="AY16" s="24" t="e">
        <f t="shared" si="10"/>
        <v>#DIV/0!</v>
      </c>
      <c r="AZ16" s="24" t="e">
        <f t="shared" si="11"/>
        <v>#DIV/0!</v>
      </c>
      <c r="BA16" s="24" t="e">
        <f t="shared" si="12"/>
        <v>#DIV/0!</v>
      </c>
      <c r="BB16" s="24" t="e">
        <f t="shared" si="13"/>
        <v>#DIV/0!</v>
      </c>
      <c r="BC16" s="24" t="e">
        <f t="shared" si="14"/>
        <v>#DIV/0!</v>
      </c>
      <c r="BD16" s="24" t="e">
        <f t="shared" si="15"/>
        <v>#DIV/0!</v>
      </c>
      <c r="BE16" s="24" t="e">
        <f t="shared" si="16"/>
        <v>#DIV/0!</v>
      </c>
      <c r="BF16" s="24" t="e">
        <f t="shared" si="17"/>
        <v>#DIV/0!</v>
      </c>
    </row>
    <row r="17" spans="1:58" s="35" customFormat="1" ht="49.5" customHeight="1" outlineLevel="1">
      <c r="A17" s="23">
        <v>13</v>
      </c>
      <c r="B17" s="24" t="s">
        <v>12</v>
      </c>
      <c r="C17" s="25">
        <v>186</v>
      </c>
      <c r="D17" s="25">
        <f t="shared" si="0"/>
        <v>186</v>
      </c>
      <c r="E17" s="26">
        <f t="shared" si="1"/>
        <v>100</v>
      </c>
      <c r="F17" s="25"/>
      <c r="G17" s="25">
        <v>186</v>
      </c>
      <c r="H17" s="25"/>
      <c r="I17" s="25">
        <v>0</v>
      </c>
      <c r="J17" s="25">
        <v>850</v>
      </c>
      <c r="K17" s="25">
        <v>300</v>
      </c>
      <c r="L17" s="26">
        <f t="shared" si="18"/>
        <v>35.294117647058826</v>
      </c>
      <c r="M17" s="25">
        <v>3800</v>
      </c>
      <c r="N17" s="25">
        <v>4400</v>
      </c>
      <c r="O17" s="26">
        <f t="shared" si="2"/>
        <v>115.78947368421053</v>
      </c>
      <c r="P17" s="25">
        <v>250</v>
      </c>
      <c r="Q17" s="25">
        <v>70</v>
      </c>
      <c r="R17" s="26">
        <f t="shared" si="3"/>
        <v>28.000000000000004</v>
      </c>
      <c r="S17" s="25">
        <v>530</v>
      </c>
      <c r="T17" s="25">
        <f t="shared" si="4"/>
        <v>100</v>
      </c>
      <c r="U17" s="26">
        <f t="shared" si="5"/>
        <v>18.867924528301888</v>
      </c>
      <c r="V17" s="40"/>
      <c r="W17" s="40"/>
      <c r="X17" s="40">
        <v>100</v>
      </c>
      <c r="Y17" s="40"/>
      <c r="Z17" s="40"/>
      <c r="AA17" s="40"/>
      <c r="AB17" s="40"/>
      <c r="AC17" s="40"/>
      <c r="AD17" s="25">
        <v>530</v>
      </c>
      <c r="AE17" s="25">
        <f t="shared" si="6"/>
        <v>0</v>
      </c>
      <c r="AF17" s="26">
        <f t="shared" si="7"/>
        <v>0</v>
      </c>
      <c r="AG17" s="40"/>
      <c r="AH17" s="40"/>
      <c r="AI17" s="40"/>
      <c r="AJ17" s="40"/>
      <c r="AK17" s="40"/>
      <c r="AL17" s="40"/>
      <c r="AM17" s="40"/>
      <c r="AN17" s="40"/>
      <c r="AO17" s="25">
        <f t="shared" si="8"/>
        <v>0</v>
      </c>
      <c r="AP17" s="40"/>
      <c r="AQ17" s="40"/>
      <c r="AR17" s="40"/>
      <c r="AS17" s="40"/>
      <c r="AT17" s="40"/>
      <c r="AU17" s="40"/>
      <c r="AV17" s="40"/>
      <c r="AW17" s="40"/>
      <c r="AX17" s="24" t="e">
        <f t="shared" si="9"/>
        <v>#DIV/0!</v>
      </c>
      <c r="AY17" s="24" t="e">
        <f t="shared" si="10"/>
        <v>#DIV/0!</v>
      </c>
      <c r="AZ17" s="24" t="e">
        <f t="shared" si="11"/>
        <v>#DIV/0!</v>
      </c>
      <c r="BA17" s="24" t="e">
        <f t="shared" si="12"/>
        <v>#DIV/0!</v>
      </c>
      <c r="BB17" s="24" t="e">
        <f t="shared" si="13"/>
        <v>#DIV/0!</v>
      </c>
      <c r="BC17" s="24" t="e">
        <f t="shared" si="14"/>
        <v>#DIV/0!</v>
      </c>
      <c r="BD17" s="24" t="e">
        <f t="shared" si="15"/>
        <v>#DIV/0!</v>
      </c>
      <c r="BE17" s="24" t="e">
        <f t="shared" si="16"/>
        <v>#DIV/0!</v>
      </c>
      <c r="BF17" s="24" t="e">
        <f t="shared" si="17"/>
        <v>#DIV/0!</v>
      </c>
    </row>
    <row r="18" spans="1:58" s="35" customFormat="1" ht="49.5" customHeight="1" outlineLevel="1">
      <c r="A18" s="23">
        <v>14</v>
      </c>
      <c r="B18" s="24" t="s">
        <v>13</v>
      </c>
      <c r="C18" s="25">
        <v>294</v>
      </c>
      <c r="D18" s="25">
        <f t="shared" si="0"/>
        <v>294</v>
      </c>
      <c r="E18" s="26">
        <f t="shared" si="1"/>
        <v>100</v>
      </c>
      <c r="F18" s="25"/>
      <c r="G18" s="25">
        <v>294</v>
      </c>
      <c r="H18" s="25"/>
      <c r="I18" s="25">
        <v>183</v>
      </c>
      <c r="J18" s="25">
        <v>820</v>
      </c>
      <c r="K18" s="25">
        <v>559</v>
      </c>
      <c r="L18" s="26">
        <f t="shared" si="18"/>
        <v>68.17073170731707</v>
      </c>
      <c r="M18" s="25">
        <v>4500</v>
      </c>
      <c r="N18" s="25">
        <v>5288</v>
      </c>
      <c r="O18" s="26">
        <f t="shared" si="2"/>
        <v>117.51111111111112</v>
      </c>
      <c r="P18" s="25">
        <v>600</v>
      </c>
      <c r="Q18" s="25">
        <v>180</v>
      </c>
      <c r="R18" s="26">
        <f t="shared" si="3"/>
        <v>30</v>
      </c>
      <c r="S18" s="25">
        <v>1355</v>
      </c>
      <c r="T18" s="25">
        <f t="shared" si="4"/>
        <v>0</v>
      </c>
      <c r="U18" s="26">
        <f t="shared" si="5"/>
        <v>0</v>
      </c>
      <c r="V18" s="40"/>
      <c r="W18" s="40"/>
      <c r="X18" s="40"/>
      <c r="Y18" s="40"/>
      <c r="Z18" s="40"/>
      <c r="AA18" s="40"/>
      <c r="AB18" s="40"/>
      <c r="AC18" s="40"/>
      <c r="AD18" s="25">
        <v>1355</v>
      </c>
      <c r="AE18" s="25">
        <f t="shared" si="6"/>
        <v>0</v>
      </c>
      <c r="AF18" s="26">
        <f t="shared" si="7"/>
        <v>0</v>
      </c>
      <c r="AG18" s="40"/>
      <c r="AH18" s="40"/>
      <c r="AI18" s="40"/>
      <c r="AJ18" s="40"/>
      <c r="AK18" s="40"/>
      <c r="AL18" s="40"/>
      <c r="AM18" s="40"/>
      <c r="AN18" s="40"/>
      <c r="AO18" s="25">
        <f t="shared" si="8"/>
        <v>0</v>
      </c>
      <c r="AP18" s="40"/>
      <c r="AQ18" s="40"/>
      <c r="AR18" s="40"/>
      <c r="AS18" s="40"/>
      <c r="AT18" s="40"/>
      <c r="AU18" s="40"/>
      <c r="AV18" s="40"/>
      <c r="AW18" s="40"/>
      <c r="AX18" s="24" t="e">
        <f t="shared" si="9"/>
        <v>#DIV/0!</v>
      </c>
      <c r="AY18" s="24" t="e">
        <f t="shared" si="10"/>
        <v>#DIV/0!</v>
      </c>
      <c r="AZ18" s="24" t="e">
        <f t="shared" si="11"/>
        <v>#DIV/0!</v>
      </c>
      <c r="BA18" s="24" t="e">
        <f t="shared" si="12"/>
        <v>#DIV/0!</v>
      </c>
      <c r="BB18" s="24" t="e">
        <f t="shared" si="13"/>
        <v>#DIV/0!</v>
      </c>
      <c r="BC18" s="24" t="e">
        <f t="shared" si="14"/>
        <v>#DIV/0!</v>
      </c>
      <c r="BD18" s="24" t="e">
        <f t="shared" si="15"/>
        <v>#DIV/0!</v>
      </c>
      <c r="BE18" s="24" t="e">
        <f t="shared" si="16"/>
        <v>#DIV/0!</v>
      </c>
      <c r="BF18" s="24" t="e">
        <f t="shared" si="17"/>
        <v>#DIV/0!</v>
      </c>
    </row>
    <row r="19" spans="1:58" s="36" customFormat="1" ht="49.5" customHeight="1">
      <c r="A19" s="23">
        <v>15</v>
      </c>
      <c r="B19" s="24" t="s">
        <v>14</v>
      </c>
      <c r="C19" s="25">
        <v>0</v>
      </c>
      <c r="D19" s="25">
        <f t="shared" si="0"/>
        <v>0</v>
      </c>
      <c r="E19" s="26">
        <v>0</v>
      </c>
      <c r="F19" s="25"/>
      <c r="G19" s="25"/>
      <c r="H19" s="25"/>
      <c r="I19" s="25">
        <v>30</v>
      </c>
      <c r="J19" s="25">
        <v>0</v>
      </c>
      <c r="K19" s="25">
        <v>360</v>
      </c>
      <c r="L19" s="26"/>
      <c r="M19" s="25">
        <v>0</v>
      </c>
      <c r="N19" s="25"/>
      <c r="O19" s="26"/>
      <c r="P19" s="25"/>
      <c r="Q19" s="25"/>
      <c r="R19" s="26"/>
      <c r="S19" s="25">
        <v>300</v>
      </c>
      <c r="T19" s="25">
        <f t="shared" si="4"/>
        <v>0</v>
      </c>
      <c r="U19" s="26">
        <f t="shared" si="5"/>
        <v>0</v>
      </c>
      <c r="V19" s="42"/>
      <c r="W19" s="42"/>
      <c r="X19" s="42"/>
      <c r="Y19" s="42"/>
      <c r="Z19" s="42"/>
      <c r="AA19" s="42"/>
      <c r="AB19" s="42"/>
      <c r="AC19" s="42"/>
      <c r="AD19" s="25">
        <v>300</v>
      </c>
      <c r="AE19" s="25">
        <f t="shared" si="6"/>
        <v>0</v>
      </c>
      <c r="AF19" s="26">
        <f t="shared" si="7"/>
        <v>0</v>
      </c>
      <c r="AG19" s="42"/>
      <c r="AH19" s="42"/>
      <c r="AI19" s="42"/>
      <c r="AJ19" s="42"/>
      <c r="AK19" s="42"/>
      <c r="AL19" s="42"/>
      <c r="AM19" s="42"/>
      <c r="AN19" s="42"/>
      <c r="AO19" s="25">
        <f t="shared" si="8"/>
        <v>0</v>
      </c>
      <c r="AP19" s="42"/>
      <c r="AQ19" s="42"/>
      <c r="AR19" s="42"/>
      <c r="AS19" s="42"/>
      <c r="AT19" s="42"/>
      <c r="AU19" s="42"/>
      <c r="AV19" s="42"/>
      <c r="AW19" s="42"/>
      <c r="AX19" s="24" t="e">
        <f t="shared" si="9"/>
        <v>#DIV/0!</v>
      </c>
      <c r="AY19" s="24" t="e">
        <f t="shared" si="10"/>
        <v>#DIV/0!</v>
      </c>
      <c r="AZ19" s="24" t="e">
        <f t="shared" si="11"/>
        <v>#DIV/0!</v>
      </c>
      <c r="BA19" s="24" t="e">
        <f t="shared" si="12"/>
        <v>#DIV/0!</v>
      </c>
      <c r="BB19" s="24" t="e">
        <f t="shared" si="13"/>
        <v>#DIV/0!</v>
      </c>
      <c r="BC19" s="24" t="e">
        <f t="shared" si="14"/>
        <v>#DIV/0!</v>
      </c>
      <c r="BD19" s="24" t="e">
        <f t="shared" si="15"/>
        <v>#DIV/0!</v>
      </c>
      <c r="BE19" s="24" t="e">
        <f t="shared" si="16"/>
        <v>#DIV/0!</v>
      </c>
      <c r="BF19" s="24" t="e">
        <f t="shared" si="17"/>
        <v>#DIV/0!</v>
      </c>
    </row>
    <row r="20" spans="1:58" s="10" customFormat="1" ht="49.5" customHeight="1">
      <c r="A20" s="23">
        <v>16</v>
      </c>
      <c r="B20" s="24" t="s">
        <v>19</v>
      </c>
      <c r="C20" s="25">
        <v>175</v>
      </c>
      <c r="D20" s="25">
        <f t="shared" si="0"/>
        <v>0</v>
      </c>
      <c r="E20" s="26">
        <f t="shared" si="1"/>
        <v>0</v>
      </c>
      <c r="F20" s="25"/>
      <c r="G20" s="25"/>
      <c r="H20" s="25"/>
      <c r="I20" s="25"/>
      <c r="J20" s="25">
        <v>850</v>
      </c>
      <c r="K20" s="25">
        <v>390</v>
      </c>
      <c r="L20" s="26">
        <f>K20/J20*100</f>
        <v>45.88235294117647</v>
      </c>
      <c r="M20" s="25">
        <v>2500</v>
      </c>
      <c r="N20" s="25">
        <v>1800</v>
      </c>
      <c r="O20" s="26">
        <f t="shared" si="2"/>
        <v>72</v>
      </c>
      <c r="P20" s="25">
        <v>300</v>
      </c>
      <c r="Q20" s="25">
        <v>200</v>
      </c>
      <c r="R20" s="26">
        <f t="shared" si="3"/>
        <v>66.66666666666666</v>
      </c>
      <c r="S20" s="25">
        <v>920</v>
      </c>
      <c r="T20" s="25">
        <f t="shared" si="4"/>
        <v>0</v>
      </c>
      <c r="U20" s="26">
        <f t="shared" si="5"/>
        <v>0</v>
      </c>
      <c r="V20" s="42"/>
      <c r="W20" s="42"/>
      <c r="X20" s="42"/>
      <c r="Y20" s="42"/>
      <c r="Z20" s="42"/>
      <c r="AA20" s="42"/>
      <c r="AB20" s="42"/>
      <c r="AC20" s="42"/>
      <c r="AD20" s="25">
        <v>920</v>
      </c>
      <c r="AE20" s="25">
        <f t="shared" si="6"/>
        <v>0</v>
      </c>
      <c r="AF20" s="26">
        <f t="shared" si="7"/>
        <v>0</v>
      </c>
      <c r="AG20" s="42"/>
      <c r="AH20" s="42"/>
      <c r="AI20" s="42"/>
      <c r="AJ20" s="42"/>
      <c r="AK20" s="42"/>
      <c r="AL20" s="42"/>
      <c r="AM20" s="42"/>
      <c r="AN20" s="42"/>
      <c r="AO20" s="25">
        <f t="shared" si="8"/>
        <v>0</v>
      </c>
      <c r="AP20" s="42"/>
      <c r="AQ20" s="42"/>
      <c r="AR20" s="42"/>
      <c r="AS20" s="42"/>
      <c r="AT20" s="42"/>
      <c r="AU20" s="42"/>
      <c r="AV20" s="42"/>
      <c r="AW20" s="42"/>
      <c r="AX20" s="24" t="e">
        <f t="shared" si="9"/>
        <v>#DIV/0!</v>
      </c>
      <c r="AY20" s="24" t="e">
        <f t="shared" si="10"/>
        <v>#DIV/0!</v>
      </c>
      <c r="AZ20" s="24" t="e">
        <f t="shared" si="11"/>
        <v>#DIV/0!</v>
      </c>
      <c r="BA20" s="24" t="e">
        <f t="shared" si="12"/>
        <v>#DIV/0!</v>
      </c>
      <c r="BB20" s="24" t="e">
        <f t="shared" si="13"/>
        <v>#DIV/0!</v>
      </c>
      <c r="BC20" s="24" t="e">
        <f t="shared" si="14"/>
        <v>#DIV/0!</v>
      </c>
      <c r="BD20" s="24" t="e">
        <f t="shared" si="15"/>
        <v>#DIV/0!</v>
      </c>
      <c r="BE20" s="24" t="e">
        <f t="shared" si="16"/>
        <v>#DIV/0!</v>
      </c>
      <c r="BF20" s="24" t="e">
        <f t="shared" si="17"/>
        <v>#DIV/0!</v>
      </c>
    </row>
    <row r="21" spans="1:58" s="10" customFormat="1" ht="49.5" customHeight="1">
      <c r="A21" s="23">
        <v>17</v>
      </c>
      <c r="B21" s="24" t="s">
        <v>23</v>
      </c>
      <c r="C21" s="25">
        <v>0</v>
      </c>
      <c r="D21" s="25">
        <f t="shared" si="0"/>
        <v>0</v>
      </c>
      <c r="E21" s="26"/>
      <c r="F21" s="25"/>
      <c r="G21" s="25"/>
      <c r="H21" s="25"/>
      <c r="I21" s="25"/>
      <c r="J21" s="32"/>
      <c r="K21" s="32"/>
      <c r="L21" s="26"/>
      <c r="M21" s="32"/>
      <c r="N21" s="32"/>
      <c r="O21" s="26"/>
      <c r="P21" s="32">
        <v>660</v>
      </c>
      <c r="Q21" s="32">
        <v>600</v>
      </c>
      <c r="R21" s="26">
        <f t="shared" si="3"/>
        <v>90.9090909090909</v>
      </c>
      <c r="S21" s="32">
        <v>240</v>
      </c>
      <c r="T21" s="25">
        <f t="shared" si="4"/>
        <v>0</v>
      </c>
      <c r="U21" s="26">
        <f t="shared" si="5"/>
        <v>0</v>
      </c>
      <c r="V21" s="42"/>
      <c r="W21" s="42"/>
      <c r="X21" s="42"/>
      <c r="Y21" s="42"/>
      <c r="Z21" s="42"/>
      <c r="AA21" s="42"/>
      <c r="AB21" s="42"/>
      <c r="AC21" s="42"/>
      <c r="AD21" s="32">
        <v>240</v>
      </c>
      <c r="AE21" s="25">
        <f t="shared" si="6"/>
        <v>0</v>
      </c>
      <c r="AF21" s="26">
        <f t="shared" si="7"/>
        <v>0</v>
      </c>
      <c r="AG21" s="42"/>
      <c r="AH21" s="42"/>
      <c r="AI21" s="42"/>
      <c r="AJ21" s="42"/>
      <c r="AK21" s="42"/>
      <c r="AL21" s="42"/>
      <c r="AM21" s="42"/>
      <c r="AN21" s="42"/>
      <c r="AO21" s="25">
        <f t="shared" si="8"/>
        <v>0</v>
      </c>
      <c r="AP21" s="42"/>
      <c r="AQ21" s="42"/>
      <c r="AR21" s="42"/>
      <c r="AS21" s="42"/>
      <c r="AT21" s="42"/>
      <c r="AU21" s="42"/>
      <c r="AV21" s="42"/>
      <c r="AW21" s="42"/>
      <c r="AX21" s="24" t="e">
        <f t="shared" si="9"/>
        <v>#DIV/0!</v>
      </c>
      <c r="AY21" s="24" t="e">
        <f t="shared" si="10"/>
        <v>#DIV/0!</v>
      </c>
      <c r="AZ21" s="24" t="e">
        <f t="shared" si="11"/>
        <v>#DIV/0!</v>
      </c>
      <c r="BA21" s="24" t="e">
        <f t="shared" si="12"/>
        <v>#DIV/0!</v>
      </c>
      <c r="BB21" s="24" t="e">
        <f t="shared" si="13"/>
        <v>#DIV/0!</v>
      </c>
      <c r="BC21" s="24" t="e">
        <f t="shared" si="14"/>
        <v>#DIV/0!</v>
      </c>
      <c r="BD21" s="24" t="e">
        <f t="shared" si="15"/>
        <v>#DIV/0!</v>
      </c>
      <c r="BE21" s="24" t="e">
        <f t="shared" si="16"/>
        <v>#DIV/0!</v>
      </c>
      <c r="BF21" s="24" t="e">
        <f t="shared" si="17"/>
        <v>#DIV/0!</v>
      </c>
    </row>
    <row r="22" spans="1:58" s="10" customFormat="1" ht="49.5" customHeight="1">
      <c r="A22" s="33"/>
      <c r="B22" s="34" t="s">
        <v>18</v>
      </c>
      <c r="C22" s="32">
        <f>SUM(C5:C21)</f>
        <v>3192</v>
      </c>
      <c r="D22" s="25">
        <f>F22+G22+H22</f>
        <v>2760</v>
      </c>
      <c r="E22" s="26">
        <f t="shared" si="1"/>
        <v>86.46616541353383</v>
      </c>
      <c r="F22" s="32">
        <f aca="true" t="shared" si="19" ref="F22:K22">SUM(F5:F21)</f>
        <v>20</v>
      </c>
      <c r="G22" s="32">
        <f t="shared" si="19"/>
        <v>2740</v>
      </c>
      <c r="H22" s="32">
        <f t="shared" si="19"/>
        <v>0</v>
      </c>
      <c r="I22" s="32">
        <f t="shared" si="19"/>
        <v>553</v>
      </c>
      <c r="J22" s="32">
        <f t="shared" si="19"/>
        <v>8470</v>
      </c>
      <c r="K22" s="32">
        <f t="shared" si="19"/>
        <v>3737</v>
      </c>
      <c r="L22" s="26">
        <f>K22/J22*100</f>
        <v>44.120425029515935</v>
      </c>
      <c r="M22" s="32">
        <f>SUM(M5:M21)</f>
        <v>32100</v>
      </c>
      <c r="N22" s="32">
        <f>SUM(N5:N21)</f>
        <v>32178</v>
      </c>
      <c r="O22" s="26">
        <f t="shared" si="2"/>
        <v>100.24299065420561</v>
      </c>
      <c r="P22" s="32">
        <f>SUM(P5:P21)</f>
        <v>5670</v>
      </c>
      <c r="Q22" s="32">
        <f>SUM(Q5:Q21)</f>
        <v>3250</v>
      </c>
      <c r="R22" s="26">
        <f t="shared" si="3"/>
        <v>57.31922398589065</v>
      </c>
      <c r="S22" s="32">
        <f>S5+S6+S7+S8+S9+S10+S11+S12+S13+S14+S15+S16+S17+S18+S19+S20+S21</f>
        <v>14798</v>
      </c>
      <c r="T22" s="25">
        <f>T5+T6+T7+T8+T9+T10+T11+T12+T13+T14+T15+T16+T17+T18+T19+T20+T21</f>
        <v>457</v>
      </c>
      <c r="U22" s="26">
        <f>T22/S22*100</f>
        <v>3.0882551696175162</v>
      </c>
      <c r="V22" s="25">
        <f aca="true" t="shared" si="20" ref="U22:AC22">V5+V6+V7+V8+V9+V10+V11+V12+V13+V14+V15+V16+V17+V18+V19+V20+V21</f>
        <v>0</v>
      </c>
      <c r="W22" s="25">
        <f t="shared" si="20"/>
        <v>0</v>
      </c>
      <c r="X22" s="25">
        <f t="shared" si="20"/>
        <v>390</v>
      </c>
      <c r="Y22" s="25">
        <f t="shared" si="20"/>
        <v>0</v>
      </c>
      <c r="Z22" s="25">
        <f t="shared" si="20"/>
        <v>0</v>
      </c>
      <c r="AA22" s="25">
        <f t="shared" si="20"/>
        <v>0</v>
      </c>
      <c r="AB22" s="25">
        <f t="shared" si="20"/>
        <v>67</v>
      </c>
      <c r="AC22" s="25">
        <f t="shared" si="20"/>
        <v>0</v>
      </c>
      <c r="AD22" s="32">
        <f>AD5+AD6+AD7+AD8+AD9+AD10+AD11+AD12+AD13+AD14+AD15+AD16+AD17+AD18+AD19+AD20+AD21</f>
        <v>14798</v>
      </c>
      <c r="AE22" s="25">
        <f>AE5+AE6+AE7+AE8+AE9+AE10+AE11+AE12+AE13+AE14+AE15+AE16+AE17+AE18+AE19+AE20+AE21</f>
        <v>10</v>
      </c>
      <c r="AF22" s="25">
        <f aca="true" t="shared" si="21" ref="AF22:AN22">AF5+AF6+AF7+AF8+AF9+AF10+AF11+AF12+AF13+AF14+AF15+AF16+AF17+AF18+AF19+AF20+AF21</f>
        <v>1.25</v>
      </c>
      <c r="AG22" s="25">
        <f t="shared" si="21"/>
        <v>0</v>
      </c>
      <c r="AH22" s="25">
        <f t="shared" si="21"/>
        <v>0</v>
      </c>
      <c r="AI22" s="25">
        <f t="shared" si="21"/>
        <v>10</v>
      </c>
      <c r="AJ22" s="25">
        <f t="shared" si="21"/>
        <v>0</v>
      </c>
      <c r="AK22" s="25">
        <f t="shared" si="21"/>
        <v>0</v>
      </c>
      <c r="AL22" s="25">
        <f t="shared" si="21"/>
        <v>0</v>
      </c>
      <c r="AM22" s="25">
        <f t="shared" si="21"/>
        <v>0</v>
      </c>
      <c r="AN22" s="25">
        <f t="shared" si="21"/>
        <v>0</v>
      </c>
      <c r="AO22" s="25">
        <f>AO5+AO6+AO7+AO8+AO9+AO10+AO11+AO12+AO13+AO14+AO15+AO16+AO17+AO18+AO19+AO20+AO21</f>
        <v>360</v>
      </c>
      <c r="AP22" s="25">
        <f aca="true" t="shared" si="22" ref="AP22:AW22">AP5+AP6+AP7+AP8+AP9+AP10+AP11+AP12+AP13+AP14+AP15+AP16+AP17+AP18+AP19+AP20+AP21</f>
        <v>0</v>
      </c>
      <c r="AQ22" s="25">
        <f t="shared" si="22"/>
        <v>0</v>
      </c>
      <c r="AR22" s="25">
        <f t="shared" si="22"/>
        <v>360</v>
      </c>
      <c r="AS22" s="25">
        <f t="shared" si="22"/>
        <v>0</v>
      </c>
      <c r="AT22" s="25">
        <f t="shared" si="22"/>
        <v>0</v>
      </c>
      <c r="AU22" s="25">
        <f t="shared" si="22"/>
        <v>0</v>
      </c>
      <c r="AV22" s="25">
        <f t="shared" si="22"/>
        <v>0</v>
      </c>
      <c r="AW22" s="25">
        <f t="shared" si="22"/>
        <v>0</v>
      </c>
      <c r="AX22" s="24">
        <f t="shared" si="9"/>
        <v>36</v>
      </c>
      <c r="AY22" s="24" t="e">
        <f t="shared" si="10"/>
        <v>#DIV/0!</v>
      </c>
      <c r="AZ22" s="24" t="e">
        <f t="shared" si="11"/>
        <v>#DIV/0!</v>
      </c>
      <c r="BA22" s="24">
        <f t="shared" si="12"/>
        <v>36</v>
      </c>
      <c r="BB22" s="24" t="e">
        <f t="shared" si="13"/>
        <v>#DIV/0!</v>
      </c>
      <c r="BC22" s="24" t="e">
        <f t="shared" si="14"/>
        <v>#DIV/0!</v>
      </c>
      <c r="BD22" s="24" t="e">
        <f t="shared" si="15"/>
        <v>#DIV/0!</v>
      </c>
      <c r="BE22" s="24" t="e">
        <f t="shared" si="16"/>
        <v>#DIV/0!</v>
      </c>
      <c r="BF22" s="24" t="e">
        <f t="shared" si="17"/>
        <v>#DIV/0!</v>
      </c>
    </row>
    <row r="23" spans="1:58" s="11" customFormat="1" ht="49.5" customHeight="1" outlineLevel="1">
      <c r="A23" s="29"/>
      <c r="B23" s="30" t="s">
        <v>20</v>
      </c>
      <c r="C23" s="25">
        <v>766.74</v>
      </c>
      <c r="D23" s="25">
        <v>741</v>
      </c>
      <c r="E23" s="26">
        <f t="shared" si="1"/>
        <v>96.64292980671414</v>
      </c>
      <c r="F23" s="25">
        <v>126</v>
      </c>
      <c r="G23" s="25"/>
      <c r="H23" s="25">
        <v>565</v>
      </c>
      <c r="I23" s="25"/>
      <c r="J23" s="31">
        <v>2100</v>
      </c>
      <c r="K23" s="31">
        <v>2808</v>
      </c>
      <c r="L23" s="26">
        <f>K23/J23*100</f>
        <v>133.71428571428572</v>
      </c>
      <c r="M23" s="31">
        <v>1900</v>
      </c>
      <c r="N23" s="31">
        <v>4000</v>
      </c>
      <c r="O23" s="26">
        <f t="shared" si="2"/>
        <v>210.52631578947367</v>
      </c>
      <c r="P23" s="32">
        <v>1231</v>
      </c>
      <c r="Q23" s="32">
        <v>628</v>
      </c>
      <c r="R23" s="26">
        <f t="shared" si="3"/>
        <v>51.015434606011375</v>
      </c>
      <c r="S23" s="31">
        <v>6793</v>
      </c>
      <c r="T23" s="31">
        <f>V23+W23+X23+Y23+Z23+AA23+AB23+AC23</f>
        <v>15</v>
      </c>
      <c r="U23" s="26">
        <f>T23/S23*100</f>
        <v>0.22081554541439719</v>
      </c>
      <c r="V23" s="41">
        <v>15</v>
      </c>
      <c r="W23" s="41"/>
      <c r="X23" s="41"/>
      <c r="Y23" s="41"/>
      <c r="Z23" s="41"/>
      <c r="AA23" s="41"/>
      <c r="AB23" s="41"/>
      <c r="AC23" s="41"/>
      <c r="AD23" s="31">
        <v>6793</v>
      </c>
      <c r="AE23" s="31"/>
      <c r="AF23" s="26">
        <f>AE23/AD23*100</f>
        <v>0</v>
      </c>
      <c r="AG23" s="41"/>
      <c r="AH23" s="41"/>
      <c r="AI23" s="41"/>
      <c r="AJ23" s="41"/>
      <c r="AK23" s="41"/>
      <c r="AL23" s="41"/>
      <c r="AM23" s="41"/>
      <c r="AN23" s="41"/>
      <c r="AO23" s="31"/>
      <c r="AP23" s="41"/>
      <c r="AQ23" s="41"/>
      <c r="AR23" s="41"/>
      <c r="AS23" s="41"/>
      <c r="AT23" s="41"/>
      <c r="AU23" s="41"/>
      <c r="AV23" s="41"/>
      <c r="AW23" s="41"/>
      <c r="AX23" s="24" t="e">
        <f t="shared" si="9"/>
        <v>#DIV/0!</v>
      </c>
      <c r="AY23" s="24" t="e">
        <f t="shared" si="10"/>
        <v>#DIV/0!</v>
      </c>
      <c r="AZ23" s="24" t="e">
        <f t="shared" si="11"/>
        <v>#DIV/0!</v>
      </c>
      <c r="BA23" s="24" t="e">
        <f t="shared" si="12"/>
        <v>#DIV/0!</v>
      </c>
      <c r="BB23" s="24" t="e">
        <f t="shared" si="13"/>
        <v>#DIV/0!</v>
      </c>
      <c r="BC23" s="24" t="e">
        <f t="shared" si="14"/>
        <v>#DIV/0!</v>
      </c>
      <c r="BD23" s="24" t="e">
        <f t="shared" si="15"/>
        <v>#DIV/0!</v>
      </c>
      <c r="BE23" s="24" t="e">
        <f t="shared" si="16"/>
        <v>#DIV/0!</v>
      </c>
      <c r="BF23" s="24" t="e">
        <f t="shared" si="17"/>
        <v>#DIV/0!</v>
      </c>
    </row>
    <row r="24" spans="1:58" s="14" customFormat="1" ht="49.5" customHeight="1" outlineLevel="1">
      <c r="A24" s="20"/>
      <c r="B24" s="22" t="s">
        <v>21</v>
      </c>
      <c r="C24" s="21">
        <f>SUM(C22:C23)</f>
        <v>3958.74</v>
      </c>
      <c r="D24" s="25">
        <f>F24+G24+H24</f>
        <v>3451</v>
      </c>
      <c r="E24" s="19">
        <f t="shared" si="1"/>
        <v>87.17420189252137</v>
      </c>
      <c r="F24" s="21">
        <f>SUM(F22:F23)</f>
        <v>146</v>
      </c>
      <c r="G24" s="21">
        <f>SUM(G22:G23)</f>
        <v>2740</v>
      </c>
      <c r="H24" s="21">
        <f>SUM(H22:H23)</f>
        <v>565</v>
      </c>
      <c r="I24" s="32">
        <f>I22+I23</f>
        <v>553</v>
      </c>
      <c r="J24" s="21">
        <f>SUM(J22:J23)</f>
        <v>10570</v>
      </c>
      <c r="K24" s="21">
        <f>SUM(K22:K23)</f>
        <v>6545</v>
      </c>
      <c r="L24" s="19">
        <f>K24/J24*100</f>
        <v>61.920529801324506</v>
      </c>
      <c r="M24" s="21">
        <f>SUM(M22:M23)</f>
        <v>34000</v>
      </c>
      <c r="N24" s="21">
        <f>SUM(N22:N23)</f>
        <v>36178</v>
      </c>
      <c r="O24" s="19">
        <f t="shared" si="2"/>
        <v>106.40588235294118</v>
      </c>
      <c r="P24" s="21">
        <f>SUM(P22:P23)</f>
        <v>6901</v>
      </c>
      <c r="Q24" s="21">
        <f>SUM(Q22:Q23)</f>
        <v>3878</v>
      </c>
      <c r="R24" s="19">
        <f t="shared" si="3"/>
        <v>56.1947543834227</v>
      </c>
      <c r="S24" s="21">
        <f>S22+S23</f>
        <v>21591</v>
      </c>
      <c r="T24" s="21">
        <f>T22+T23</f>
        <v>472</v>
      </c>
      <c r="U24" s="82">
        <f>T24/S24*100</f>
        <v>2.1860960585429114</v>
      </c>
      <c r="V24" s="21">
        <f aca="true" t="shared" si="23" ref="U24:AC24">V22+V23</f>
        <v>15</v>
      </c>
      <c r="W24" s="21">
        <f t="shared" si="23"/>
        <v>0</v>
      </c>
      <c r="X24" s="21">
        <f t="shared" si="23"/>
        <v>390</v>
      </c>
      <c r="Y24" s="21">
        <f t="shared" si="23"/>
        <v>0</v>
      </c>
      <c r="Z24" s="21">
        <f t="shared" si="23"/>
        <v>0</v>
      </c>
      <c r="AA24" s="21">
        <f t="shared" si="23"/>
        <v>0</v>
      </c>
      <c r="AB24" s="21">
        <f t="shared" si="23"/>
        <v>67</v>
      </c>
      <c r="AC24" s="21">
        <f t="shared" si="23"/>
        <v>0</v>
      </c>
      <c r="AD24" s="21">
        <f>AD22+AD23</f>
        <v>21591</v>
      </c>
      <c r="AE24" s="21">
        <f>AE22+AE23</f>
        <v>10</v>
      </c>
      <c r="AF24" s="21">
        <f aca="true" t="shared" si="24" ref="AF24:AN24">AF22+AF23</f>
        <v>1.25</v>
      </c>
      <c r="AG24" s="21">
        <f t="shared" si="24"/>
        <v>0</v>
      </c>
      <c r="AH24" s="21">
        <f t="shared" si="24"/>
        <v>0</v>
      </c>
      <c r="AI24" s="21">
        <f t="shared" si="24"/>
        <v>10</v>
      </c>
      <c r="AJ24" s="21">
        <f t="shared" si="24"/>
        <v>0</v>
      </c>
      <c r="AK24" s="21">
        <f t="shared" si="24"/>
        <v>0</v>
      </c>
      <c r="AL24" s="21">
        <f t="shared" si="24"/>
        <v>0</v>
      </c>
      <c r="AM24" s="21">
        <f t="shared" si="24"/>
        <v>0</v>
      </c>
      <c r="AN24" s="21">
        <f t="shared" si="24"/>
        <v>0</v>
      </c>
      <c r="AO24" s="21">
        <f>AO22+AO23</f>
        <v>360</v>
      </c>
      <c r="AP24" s="21">
        <f aca="true" t="shared" si="25" ref="AP24:AW24">AP22+AP23</f>
        <v>0</v>
      </c>
      <c r="AQ24" s="21">
        <f t="shared" si="25"/>
        <v>0</v>
      </c>
      <c r="AR24" s="21">
        <f t="shared" si="25"/>
        <v>360</v>
      </c>
      <c r="AS24" s="21">
        <f t="shared" si="25"/>
        <v>0</v>
      </c>
      <c r="AT24" s="21">
        <f t="shared" si="25"/>
        <v>0</v>
      </c>
      <c r="AU24" s="21">
        <f t="shared" si="25"/>
        <v>0</v>
      </c>
      <c r="AV24" s="21">
        <f t="shared" si="25"/>
        <v>0</v>
      </c>
      <c r="AW24" s="21">
        <f t="shared" si="25"/>
        <v>0</v>
      </c>
      <c r="AX24" s="24">
        <f t="shared" si="9"/>
        <v>36</v>
      </c>
      <c r="AY24" s="24" t="e">
        <f t="shared" si="10"/>
        <v>#DIV/0!</v>
      </c>
      <c r="AZ24" s="24" t="e">
        <f t="shared" si="11"/>
        <v>#DIV/0!</v>
      </c>
      <c r="BA24" s="24">
        <f t="shared" si="12"/>
        <v>36</v>
      </c>
      <c r="BB24" s="24" t="e">
        <f t="shared" si="13"/>
        <v>#DIV/0!</v>
      </c>
      <c r="BC24" s="24" t="e">
        <f t="shared" si="14"/>
        <v>#DIV/0!</v>
      </c>
      <c r="BD24" s="24" t="e">
        <f t="shared" si="15"/>
        <v>#DIV/0!</v>
      </c>
      <c r="BE24" s="24" t="e">
        <f t="shared" si="16"/>
        <v>#DIV/0!</v>
      </c>
      <c r="BF24" s="24" t="e">
        <f t="shared" si="17"/>
        <v>#DIV/0!</v>
      </c>
    </row>
    <row r="25" spans="2:21" s="15" customFormat="1" ht="46.5" customHeight="1">
      <c r="B25" s="16"/>
      <c r="I25" s="16"/>
      <c r="U25" s="83"/>
    </row>
    <row r="26" ht="16.5">
      <c r="B26" s="8"/>
    </row>
    <row r="27" spans="1:2" ht="30.75">
      <c r="A27" s="7"/>
      <c r="B27" s="9"/>
    </row>
    <row r="28" spans="1:2" ht="30.75">
      <c r="A28" s="7"/>
      <c r="B28" s="9"/>
    </row>
    <row r="29" spans="1:2" ht="30.75">
      <c r="A29" s="7"/>
      <c r="B29" s="9"/>
    </row>
    <row r="30" spans="1:2" ht="30.75">
      <c r="A30" s="7"/>
      <c r="B30" s="6"/>
    </row>
    <row r="31" spans="1:2" ht="30.75">
      <c r="A31" s="7"/>
      <c r="B31" s="6"/>
    </row>
    <row r="32" spans="1:2" ht="30.75">
      <c r="A32" s="7"/>
      <c r="B32" s="6"/>
    </row>
    <row r="33" spans="1:2" ht="30.75">
      <c r="A33" s="7"/>
      <c r="B33" s="6"/>
    </row>
    <row r="34" spans="1:2" ht="30.75">
      <c r="A34" s="7"/>
      <c r="B34" s="6"/>
    </row>
    <row r="35" spans="1:2" ht="30.75">
      <c r="A35" s="7"/>
      <c r="B35" s="6"/>
    </row>
    <row r="36" spans="1:2" ht="30.75">
      <c r="A36" s="7"/>
      <c r="B36" s="6"/>
    </row>
    <row r="37" spans="1:2" ht="30.75">
      <c r="A37" s="7"/>
      <c r="B37" s="6"/>
    </row>
    <row r="38" spans="1:2" ht="30.75">
      <c r="A38" s="7"/>
      <c r="B38" s="6"/>
    </row>
    <row r="39" spans="1:2" ht="30.75">
      <c r="A39" s="7"/>
      <c r="B39" s="6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6" customHeight="1">
      <c r="B407" s="1"/>
    </row>
    <row r="408" ht="16.5" customHeight="1" hidden="1">
      <c r="B408" s="1"/>
    </row>
    <row r="409" ht="16.5" customHeight="1" hidden="1">
      <c r="B409" s="1"/>
    </row>
    <row r="410" ht="16.5" customHeight="1" hidden="1">
      <c r="B410" s="1"/>
    </row>
    <row r="411" ht="16.5" customHeight="1" hidden="1">
      <c r="B411" s="1"/>
    </row>
    <row r="412" ht="16.5" customHeight="1" hidden="1">
      <c r="B412" s="1"/>
    </row>
    <row r="413" ht="16.5" customHeight="1" hidden="1">
      <c r="B413" s="1"/>
    </row>
    <row r="414" ht="16.5" customHeight="1" hidden="1">
      <c r="B414" s="1"/>
    </row>
    <row r="415" ht="16.5" customHeight="1" hidden="1">
      <c r="B415" s="1"/>
    </row>
    <row r="416" ht="16.5" customHeight="1" hidden="1">
      <c r="B416" s="1"/>
    </row>
    <row r="417" ht="16.5" customHeight="1" hidden="1">
      <c r="B417" s="1"/>
    </row>
    <row r="418" ht="16.5" customHeight="1" hidden="1">
      <c r="B418" s="1"/>
    </row>
    <row r="419" ht="16.5" customHeight="1" hidden="1">
      <c r="B419" s="1"/>
    </row>
    <row r="420" ht="16.5" customHeight="1" hidden="1">
      <c r="B420" s="1"/>
    </row>
    <row r="421" ht="16.5" customHeight="1" hidden="1">
      <c r="B421" s="1"/>
    </row>
    <row r="422" ht="16.5" customHeight="1" hidden="1">
      <c r="B422" s="1"/>
    </row>
    <row r="423" ht="16.5" customHeight="1" hidden="1">
      <c r="B423" s="1"/>
    </row>
    <row r="424" ht="16.5" customHeight="1" hidden="1">
      <c r="B424" s="1"/>
    </row>
    <row r="425" ht="16.5" customHeight="1" hidden="1">
      <c r="B425" s="1"/>
    </row>
    <row r="426" ht="16.5" customHeight="1" hidden="1">
      <c r="B426" s="1"/>
    </row>
    <row r="427" ht="16.5" customHeight="1" hidden="1">
      <c r="B427" s="1"/>
    </row>
    <row r="428" ht="16.5" customHeight="1" hidden="1">
      <c r="B428" s="1"/>
    </row>
    <row r="429" ht="16.5" customHeight="1" hidden="1">
      <c r="B429" s="1"/>
    </row>
    <row r="430" ht="16.5" customHeight="1" hidden="1">
      <c r="B430" s="1"/>
    </row>
    <row r="431" ht="16.5" customHeight="1" hidden="1">
      <c r="B431" s="1"/>
    </row>
    <row r="432" ht="16.5" customHeight="1" hidden="1">
      <c r="B432" s="1"/>
    </row>
    <row r="433" ht="16.5" customHeight="1" hidden="1">
      <c r="B433" s="1"/>
    </row>
    <row r="434" ht="16.5" customHeight="1" hidden="1"/>
  </sheetData>
  <sheetProtection/>
  <mergeCells count="30">
    <mergeCell ref="AX2:BF2"/>
    <mergeCell ref="AX3:AX4"/>
    <mergeCell ref="AY3:BF3"/>
    <mergeCell ref="C1:O1"/>
    <mergeCell ref="Q1:AA1"/>
    <mergeCell ref="J3:L3"/>
    <mergeCell ref="M3:O3"/>
    <mergeCell ref="C2:H2"/>
    <mergeCell ref="C3:C4"/>
    <mergeCell ref="I2:I4"/>
    <mergeCell ref="D3:D4"/>
    <mergeCell ref="E3:E4"/>
    <mergeCell ref="F3:H3"/>
    <mergeCell ref="A2:A4"/>
    <mergeCell ref="B2:B4"/>
    <mergeCell ref="J2:O2"/>
    <mergeCell ref="S2:AC2"/>
    <mergeCell ref="S3:S4"/>
    <mergeCell ref="T3:T4"/>
    <mergeCell ref="U3:U4"/>
    <mergeCell ref="V3:AC3"/>
    <mergeCell ref="P2:R3"/>
    <mergeCell ref="AD2:AN2"/>
    <mergeCell ref="AD3:AD4"/>
    <mergeCell ref="AE3:AE4"/>
    <mergeCell ref="AF3:AF4"/>
    <mergeCell ref="AG3:AN3"/>
    <mergeCell ref="AO2:AW2"/>
    <mergeCell ref="AO3:AO4"/>
    <mergeCell ref="AP3:AW3"/>
  </mergeCells>
  <printOptions horizontalCentered="1" verticalCentered="1"/>
  <pageMargins left="0" right="0" top="0" bottom="0" header="0" footer="0"/>
  <pageSetup horizontalDpi="600" verticalDpi="600" orientation="landscape" paperSize="9" scale="25" r:id="rId1"/>
  <colBreaks count="2" manualBreakCount="2">
    <brk id="18" max="23" man="1"/>
    <brk id="49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2018-07-25T04:54:44Z</cp:lastPrinted>
  <dcterms:created xsi:type="dcterms:W3CDTF">2001-05-07T11:51:26Z</dcterms:created>
  <dcterms:modified xsi:type="dcterms:W3CDTF">2018-07-25T04:56:17Z</dcterms:modified>
  <cp:category/>
  <cp:version/>
  <cp:contentType/>
  <cp:contentStatus/>
</cp:coreProperties>
</file>