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0" windowWidth="15480" windowHeight="931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comments2.xml><?xml version="1.0" encoding="utf-8"?>
<comments xmlns="http://schemas.openxmlformats.org/spreadsheetml/2006/main">
  <authors>
    <author>Patient Of Dr.OGen</author>
  </authors>
  <commentList>
    <comment ref="Z17" authorId="0">
      <text>
        <r>
          <rPr>
            <b/>
            <sz val="8"/>
            <rFont val="Tahoma"/>
            <family val="0"/>
          </rPr>
          <t>Patient Of Dr.OGen: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<sst xmlns="http://schemas.openxmlformats.org/spreadsheetml/2006/main" count="290" uniqueCount="115">
  <si>
    <t xml:space="preserve">    Хозяйства</t>
  </si>
  <si>
    <t xml:space="preserve">    Прогресс</t>
  </si>
  <si>
    <t xml:space="preserve">    им.К.Маркса</t>
  </si>
  <si>
    <t xml:space="preserve">    Авангард</t>
  </si>
  <si>
    <t xml:space="preserve">    им.Ленина</t>
  </si>
  <si>
    <t xml:space="preserve">    Труд</t>
  </si>
  <si>
    <t xml:space="preserve">    Дружба</t>
  </si>
  <si>
    <t xml:space="preserve">    Восход</t>
  </si>
  <si>
    <t xml:space="preserve">    Мир</t>
  </si>
  <si>
    <t xml:space="preserve">    Свобода</t>
  </si>
  <si>
    <t xml:space="preserve">    Колос</t>
  </si>
  <si>
    <t xml:space="preserve">    Сатурн</t>
  </si>
  <si>
    <t xml:space="preserve">    Нива </t>
  </si>
  <si>
    <t xml:space="preserve">    Заря</t>
  </si>
  <si>
    <t xml:space="preserve">    Искра</t>
  </si>
  <si>
    <t xml:space="preserve">    Рассвет</t>
  </si>
  <si>
    <t xml:space="preserve">    Була</t>
  </si>
  <si>
    <t xml:space="preserve">    Марс</t>
  </si>
  <si>
    <t xml:space="preserve">    Комбайн</t>
  </si>
  <si>
    <t xml:space="preserve">    Кушка</t>
  </si>
  <si>
    <t xml:space="preserve">    Знамя </t>
  </si>
  <si>
    <t xml:space="preserve">    По  району</t>
  </si>
  <si>
    <t xml:space="preserve"> факт</t>
  </si>
  <si>
    <t xml:space="preserve">    Родник</t>
  </si>
  <si>
    <t xml:space="preserve"> план</t>
  </si>
  <si>
    <t xml:space="preserve">   Яманчуринский</t>
  </si>
  <si>
    <t xml:space="preserve">    Мечта</t>
  </si>
  <si>
    <t xml:space="preserve">    Урожай</t>
  </si>
  <si>
    <t xml:space="preserve">    Надежда</t>
  </si>
  <si>
    <t xml:space="preserve">    Звезда</t>
  </si>
  <si>
    <t xml:space="preserve">    Андреева</t>
  </si>
  <si>
    <t xml:space="preserve">          </t>
  </si>
  <si>
    <t xml:space="preserve"> </t>
  </si>
  <si>
    <t>факт</t>
  </si>
  <si>
    <t xml:space="preserve"> %</t>
  </si>
  <si>
    <t>ячмень</t>
  </si>
  <si>
    <t xml:space="preserve">  %</t>
  </si>
  <si>
    <t>га</t>
  </si>
  <si>
    <t>овес</t>
  </si>
  <si>
    <t>-</t>
  </si>
  <si>
    <t>%</t>
  </si>
  <si>
    <t>вика</t>
  </si>
  <si>
    <t>план</t>
  </si>
  <si>
    <t>Посев</t>
  </si>
  <si>
    <t xml:space="preserve">                    </t>
  </si>
  <si>
    <t xml:space="preserve">             </t>
  </si>
  <si>
    <t xml:space="preserve">зябь </t>
  </si>
  <si>
    <t>Мн.травы</t>
  </si>
  <si>
    <t xml:space="preserve">                                 П О Д К О Р М К А</t>
  </si>
  <si>
    <t>озимые</t>
  </si>
  <si>
    <t>Протрав-</t>
  </si>
  <si>
    <t>мян, тн</t>
  </si>
  <si>
    <t xml:space="preserve">  всего</t>
  </si>
  <si>
    <t xml:space="preserve">  </t>
  </si>
  <si>
    <t>бобы,</t>
  </si>
  <si>
    <t xml:space="preserve">                                         Боронование, га</t>
  </si>
  <si>
    <t>мн.травы</t>
  </si>
  <si>
    <t xml:space="preserve">  зябь</t>
  </si>
  <si>
    <t>Высад</t>
  </si>
  <si>
    <t xml:space="preserve">         </t>
  </si>
  <si>
    <t>семен.</t>
  </si>
  <si>
    <t>к/св.,га</t>
  </si>
  <si>
    <t>лив. се-</t>
  </si>
  <si>
    <t xml:space="preserve"> в  том   числе</t>
  </si>
  <si>
    <t>горох</t>
  </si>
  <si>
    <t xml:space="preserve"> яров.</t>
  </si>
  <si>
    <t>пшен.</t>
  </si>
  <si>
    <t xml:space="preserve">                                                             Информация о сельскохозяйственных работах в хозяйствах </t>
  </si>
  <si>
    <t xml:space="preserve"> Посев</t>
  </si>
  <si>
    <t>ки, га</t>
  </si>
  <si>
    <t>чернуш-</t>
  </si>
  <si>
    <t>Прика-</t>
  </si>
  <si>
    <t>тыван.</t>
  </si>
  <si>
    <t xml:space="preserve"> Довсхо-</t>
  </si>
  <si>
    <t>дов.бор.</t>
  </si>
  <si>
    <t xml:space="preserve">      Посев  зерновых - </t>
  </si>
  <si>
    <t xml:space="preserve">           всего, га</t>
  </si>
  <si>
    <t xml:space="preserve">лук       </t>
  </si>
  <si>
    <t>морковь</t>
  </si>
  <si>
    <t xml:space="preserve">             свеклы,  га</t>
  </si>
  <si>
    <t xml:space="preserve">    Посев  кормовой</t>
  </si>
  <si>
    <t xml:space="preserve">           </t>
  </si>
  <si>
    <t xml:space="preserve">    Посев сахарной </t>
  </si>
  <si>
    <t xml:space="preserve">        свеклы,  га</t>
  </si>
  <si>
    <t xml:space="preserve">факт  </t>
  </si>
  <si>
    <t>Высад.</t>
  </si>
  <si>
    <t>сем.ов.</t>
  </si>
  <si>
    <t xml:space="preserve">          трав,  га</t>
  </si>
  <si>
    <t>к-р,га</t>
  </si>
  <si>
    <t xml:space="preserve">                            </t>
  </si>
  <si>
    <t xml:space="preserve">                 </t>
  </si>
  <si>
    <t xml:space="preserve">            </t>
  </si>
  <si>
    <t xml:space="preserve">  Посев  однолетних</t>
  </si>
  <si>
    <t>Посев овощей,га</t>
  </si>
  <si>
    <t>Ярови-</t>
  </si>
  <si>
    <t>зация</t>
  </si>
  <si>
    <t>карт, т</t>
  </si>
  <si>
    <t>ст.св</t>
  </si>
  <si>
    <t xml:space="preserve">     Погибло,га</t>
  </si>
  <si>
    <t>мн.тр.</t>
  </si>
  <si>
    <t>посев</t>
  </si>
  <si>
    <t xml:space="preserve">   </t>
  </si>
  <si>
    <t>Бороно-</t>
  </si>
  <si>
    <t>вание по</t>
  </si>
  <si>
    <t>всходам</t>
  </si>
  <si>
    <t xml:space="preserve">  Культивация  зяби, га</t>
  </si>
  <si>
    <t>мн.тр.,га</t>
  </si>
  <si>
    <t>Подпокр.</t>
  </si>
  <si>
    <t xml:space="preserve"> Посадка</t>
  </si>
  <si>
    <t>картоф.,</t>
  </si>
  <si>
    <t>Химпро-</t>
  </si>
  <si>
    <t xml:space="preserve"> га</t>
  </si>
  <si>
    <t>рапса</t>
  </si>
  <si>
    <t xml:space="preserve">                                                             района  на 19.05.2004г.</t>
  </si>
  <si>
    <t>полка,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</si>
</sst>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0"/>
      <color indexed="9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7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12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/>
    </xf>
    <xf numFmtId="0" fontId="0" fillId="3" borderId="11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4" borderId="2" xfId="0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13</xdr:row>
      <xdr:rowOff>85725</xdr:rowOff>
    </xdr:from>
    <xdr:ext cx="123825" cy="228600"/>
    <xdr:sp>
      <xdr:nvSpPr>
        <xdr:cNvPr id="1" name="TextBox 96"/>
        <xdr:cNvSpPr txBox="1">
          <a:spLocks noChangeArrowheads="1"/>
        </xdr:cNvSpPr>
      </xdr:nvSpPr>
      <xdr:spPr>
        <a:xfrm>
          <a:off x="5600700" y="24193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85725</xdr:rowOff>
    </xdr:from>
    <xdr:ext cx="123825" cy="228600"/>
    <xdr:sp>
      <xdr:nvSpPr>
        <xdr:cNvPr id="2" name="TextBox 97"/>
        <xdr:cNvSpPr txBox="1">
          <a:spLocks noChangeArrowheads="1"/>
        </xdr:cNvSpPr>
      </xdr:nvSpPr>
      <xdr:spPr>
        <a:xfrm>
          <a:off x="5600700" y="24193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85725</xdr:rowOff>
    </xdr:from>
    <xdr:ext cx="123825" cy="228600"/>
    <xdr:sp>
      <xdr:nvSpPr>
        <xdr:cNvPr id="3" name="TextBox 98"/>
        <xdr:cNvSpPr txBox="1">
          <a:spLocks noChangeArrowheads="1"/>
        </xdr:cNvSpPr>
      </xdr:nvSpPr>
      <xdr:spPr>
        <a:xfrm>
          <a:off x="5600700" y="24193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13</xdr:row>
      <xdr:rowOff>85725</xdr:rowOff>
    </xdr:from>
    <xdr:ext cx="123825" cy="228600"/>
    <xdr:sp>
      <xdr:nvSpPr>
        <xdr:cNvPr id="1" name="TextBox 24"/>
        <xdr:cNvSpPr txBox="1">
          <a:spLocks noChangeArrowheads="1"/>
        </xdr:cNvSpPr>
      </xdr:nvSpPr>
      <xdr:spPr>
        <a:xfrm>
          <a:off x="1381125" y="21907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123825" cy="228600"/>
    <xdr:sp>
      <xdr:nvSpPr>
        <xdr:cNvPr id="2" name="TextBox 25"/>
        <xdr:cNvSpPr txBox="1">
          <a:spLocks noChangeArrowheads="1"/>
        </xdr:cNvSpPr>
      </xdr:nvSpPr>
      <xdr:spPr>
        <a:xfrm>
          <a:off x="1381125" y="21907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123825" cy="228600"/>
    <xdr:sp>
      <xdr:nvSpPr>
        <xdr:cNvPr id="3" name="TextBox 26"/>
        <xdr:cNvSpPr txBox="1">
          <a:spLocks noChangeArrowheads="1"/>
        </xdr:cNvSpPr>
      </xdr:nvSpPr>
      <xdr:spPr>
        <a:xfrm>
          <a:off x="1381125" y="21907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="75" zoomScaleNormal="75" workbookViewId="0" topLeftCell="A1">
      <selection activeCell="R7" sqref="R7"/>
    </sheetView>
  </sheetViews>
  <sheetFormatPr defaultColWidth="9.00390625" defaultRowHeight="12.75"/>
  <cols>
    <col min="1" max="1" width="21.375" style="0" customWidth="1"/>
    <col min="2" max="2" width="0.12890625" style="0" customWidth="1"/>
    <col min="3" max="3" width="7.625" style="0" customWidth="1"/>
    <col min="4" max="4" width="8.25390625" style="0" customWidth="1"/>
    <col min="5" max="5" width="7.25390625" style="0" customWidth="1"/>
    <col min="6" max="6" width="6.625" style="0" customWidth="1"/>
    <col min="7" max="7" width="6.875" style="0" customWidth="1"/>
    <col min="8" max="8" width="7.75390625" style="0" customWidth="1"/>
    <col min="9" max="9" width="7.625" style="0" customWidth="1"/>
    <col min="10" max="10" width="7.125" style="0" customWidth="1"/>
    <col min="11" max="11" width="7.625" style="0" customWidth="1"/>
    <col min="12" max="12" width="7.125" style="0" customWidth="1"/>
    <col min="13" max="14" width="8.125" style="0" customWidth="1"/>
    <col min="15" max="15" width="8.00390625" style="0" customWidth="1"/>
    <col min="16" max="16" width="9.625" style="0" customWidth="1"/>
    <col min="17" max="17" width="9.375" style="0" customWidth="1"/>
    <col min="18" max="18" width="7.125" style="0" customWidth="1"/>
    <col min="19" max="19" width="6.25390625" style="0" customWidth="1"/>
    <col min="20" max="20" width="6.00390625" style="0" customWidth="1"/>
    <col min="21" max="21" width="6.625" style="0" customWidth="1"/>
  </cols>
  <sheetData>
    <row r="1" spans="1:2" ht="15.75">
      <c r="A1" s="7" t="s">
        <v>67</v>
      </c>
      <c r="B1" s="7"/>
    </row>
    <row r="2" spans="1:3" ht="15">
      <c r="A2" s="4"/>
      <c r="B2" s="4"/>
      <c r="C2" t="s">
        <v>113</v>
      </c>
    </row>
    <row r="3" spans="1:22" ht="15">
      <c r="A3" s="4"/>
      <c r="B3" s="4"/>
      <c r="G3" t="s">
        <v>90</v>
      </c>
      <c r="V3" t="s">
        <v>89</v>
      </c>
    </row>
    <row r="4" spans="1:21" ht="15">
      <c r="A4" s="44"/>
      <c r="B4" s="9"/>
      <c r="C4" s="39"/>
      <c r="D4" s="94" t="s">
        <v>55</v>
      </c>
      <c r="E4" s="94"/>
      <c r="F4" s="94"/>
      <c r="G4" s="94"/>
      <c r="H4" s="94"/>
      <c r="I4" s="94"/>
      <c r="J4" s="94"/>
      <c r="K4" s="94"/>
      <c r="L4" s="95"/>
      <c r="M4" s="66" t="s">
        <v>105</v>
      </c>
      <c r="N4" s="58"/>
      <c r="O4" s="59"/>
      <c r="P4" s="73" t="s">
        <v>50</v>
      </c>
      <c r="Q4" s="32" t="s">
        <v>110</v>
      </c>
      <c r="U4" s="32" t="s">
        <v>58</v>
      </c>
    </row>
    <row r="5" spans="1:21" ht="15">
      <c r="A5" s="45"/>
      <c r="B5" s="4"/>
      <c r="C5" s="56" t="s">
        <v>52</v>
      </c>
      <c r="D5" s="30"/>
      <c r="E5" s="38" t="s">
        <v>57</v>
      </c>
      <c r="F5" s="31"/>
      <c r="G5" s="20"/>
      <c r="H5" s="33" t="s">
        <v>56</v>
      </c>
      <c r="I5" s="31"/>
      <c r="J5" s="20"/>
      <c r="K5" s="33" t="s">
        <v>49</v>
      </c>
      <c r="L5" s="37"/>
      <c r="M5" s="74"/>
      <c r="N5" s="67"/>
      <c r="O5" s="51"/>
      <c r="P5" s="56" t="s">
        <v>62</v>
      </c>
      <c r="Q5" s="22" t="s">
        <v>114</v>
      </c>
      <c r="U5" s="22" t="s">
        <v>60</v>
      </c>
    </row>
    <row r="6" spans="1:22" ht="13.5" customHeight="1">
      <c r="A6" s="18"/>
      <c r="B6" s="9"/>
      <c r="C6" s="57"/>
      <c r="D6" s="5" t="s">
        <v>42</v>
      </c>
      <c r="E6" s="5" t="s">
        <v>33</v>
      </c>
      <c r="F6" s="5" t="s">
        <v>40</v>
      </c>
      <c r="G6" s="5" t="s">
        <v>24</v>
      </c>
      <c r="H6" s="5" t="s">
        <v>33</v>
      </c>
      <c r="I6" s="5" t="s">
        <v>40</v>
      </c>
      <c r="J6" s="5" t="s">
        <v>24</v>
      </c>
      <c r="K6" s="5" t="s">
        <v>33</v>
      </c>
      <c r="L6" s="5" t="s">
        <v>36</v>
      </c>
      <c r="M6" s="5" t="s">
        <v>42</v>
      </c>
      <c r="N6" s="52" t="s">
        <v>33</v>
      </c>
      <c r="O6" s="57" t="s">
        <v>40</v>
      </c>
      <c r="P6" s="57" t="s">
        <v>51</v>
      </c>
      <c r="Q6" s="5" t="s">
        <v>111</v>
      </c>
      <c r="U6" s="5" t="s">
        <v>61</v>
      </c>
      <c r="V6" t="s">
        <v>91</v>
      </c>
    </row>
    <row r="7" spans="1:21" ht="13.5" customHeight="1">
      <c r="A7" s="18" t="s">
        <v>1</v>
      </c>
      <c r="B7" s="8"/>
      <c r="C7" s="25">
        <f aca="true" t="shared" si="0" ref="C7:C33">E7+H7+K7</f>
        <v>3496</v>
      </c>
      <c r="D7" s="75">
        <v>2102</v>
      </c>
      <c r="E7" s="71">
        <v>2100</v>
      </c>
      <c r="F7" s="72">
        <f>E7/D7*100</f>
        <v>99.90485252140819</v>
      </c>
      <c r="G7" s="92">
        <v>1126</v>
      </c>
      <c r="H7" s="91">
        <v>1126</v>
      </c>
      <c r="I7" s="92">
        <f>H7/G7*100</f>
        <v>100</v>
      </c>
      <c r="J7" s="75">
        <v>270</v>
      </c>
      <c r="K7" s="71">
        <v>270</v>
      </c>
      <c r="L7" s="72">
        <f>K7/J7*100</f>
        <v>100</v>
      </c>
      <c r="M7" s="68">
        <v>2102</v>
      </c>
      <c r="N7" s="25">
        <v>1950</v>
      </c>
      <c r="O7" s="54">
        <f aca="true" t="shared" si="1" ref="O7:O19">N7/M7*100</f>
        <v>92.76879162702188</v>
      </c>
      <c r="P7" s="25">
        <v>130</v>
      </c>
      <c r="Q7" s="6"/>
      <c r="U7" s="6"/>
    </row>
    <row r="8" spans="1:21" ht="13.5" customHeight="1">
      <c r="A8" s="15" t="s">
        <v>2</v>
      </c>
      <c r="B8" s="9"/>
      <c r="C8" s="71">
        <f t="shared" si="0"/>
        <v>2646</v>
      </c>
      <c r="D8" s="71">
        <v>1431</v>
      </c>
      <c r="E8" s="71">
        <v>1431</v>
      </c>
      <c r="F8" s="72">
        <f>E8/D8*100</f>
        <v>100</v>
      </c>
      <c r="G8" s="72">
        <v>995</v>
      </c>
      <c r="H8" s="71">
        <v>1035</v>
      </c>
      <c r="I8" s="72">
        <v>100</v>
      </c>
      <c r="J8" s="71">
        <v>150</v>
      </c>
      <c r="K8" s="71">
        <v>180</v>
      </c>
      <c r="L8" s="72">
        <v>100</v>
      </c>
      <c r="M8" s="70">
        <v>1431</v>
      </c>
      <c r="N8" s="25">
        <v>1100</v>
      </c>
      <c r="O8" s="54">
        <f t="shared" si="1"/>
        <v>76.86932215234103</v>
      </c>
      <c r="P8" s="25">
        <v>220</v>
      </c>
      <c r="Q8" s="6"/>
      <c r="U8" s="6"/>
    </row>
    <row r="9" spans="1:21" ht="13.5" customHeight="1">
      <c r="A9" s="16" t="s">
        <v>3</v>
      </c>
      <c r="B9" s="11"/>
      <c r="C9" s="25">
        <f t="shared" si="0"/>
        <v>822</v>
      </c>
      <c r="D9" s="25">
        <v>600</v>
      </c>
      <c r="E9" s="25">
        <v>455</v>
      </c>
      <c r="F9" s="54">
        <f>E9/D9*100</f>
        <v>75.83333333333333</v>
      </c>
      <c r="G9" s="71">
        <v>327</v>
      </c>
      <c r="H9" s="71">
        <v>327</v>
      </c>
      <c r="I9" s="72">
        <f>H9/G9*100</f>
        <v>100</v>
      </c>
      <c r="J9" s="71">
        <v>40</v>
      </c>
      <c r="K9" s="71">
        <v>40</v>
      </c>
      <c r="L9" s="72">
        <v>100</v>
      </c>
      <c r="M9" s="70">
        <v>600</v>
      </c>
      <c r="N9" s="25">
        <v>455</v>
      </c>
      <c r="O9" s="54">
        <f t="shared" si="1"/>
        <v>75.83333333333333</v>
      </c>
      <c r="P9" s="71">
        <v>100</v>
      </c>
      <c r="Q9" s="6"/>
      <c r="U9" s="6"/>
    </row>
    <row r="10" spans="1:21" ht="13.5" customHeight="1">
      <c r="A10" s="15" t="s">
        <v>4</v>
      </c>
      <c r="B10" s="9"/>
      <c r="C10" s="25">
        <f t="shared" si="0"/>
        <v>2700</v>
      </c>
      <c r="D10" s="71">
        <v>1518</v>
      </c>
      <c r="E10" s="71">
        <v>1807</v>
      </c>
      <c r="F10" s="72">
        <v>100</v>
      </c>
      <c r="G10" s="72">
        <v>693</v>
      </c>
      <c r="H10" s="71">
        <v>893</v>
      </c>
      <c r="I10" s="72">
        <v>100</v>
      </c>
      <c r="J10" s="25"/>
      <c r="K10" s="6"/>
      <c r="L10" s="3"/>
      <c r="M10" s="70">
        <v>1518</v>
      </c>
      <c r="N10" s="25">
        <v>1420</v>
      </c>
      <c r="O10" s="54">
        <f t="shared" si="1"/>
        <v>93.54413702239789</v>
      </c>
      <c r="P10" s="25">
        <v>310</v>
      </c>
      <c r="Q10" s="6"/>
      <c r="U10" s="6"/>
    </row>
    <row r="11" spans="1:21" ht="13.5" customHeight="1">
      <c r="A11" s="16" t="s">
        <v>5</v>
      </c>
      <c r="B11" s="11"/>
      <c r="C11" s="25">
        <f t="shared" si="0"/>
        <v>1329</v>
      </c>
      <c r="D11" s="71">
        <v>669</v>
      </c>
      <c r="E11" s="71">
        <v>731</v>
      </c>
      <c r="F11" s="72">
        <v>100</v>
      </c>
      <c r="G11" s="72">
        <v>478</v>
      </c>
      <c r="H11" s="71">
        <v>478</v>
      </c>
      <c r="I11" s="72">
        <f aca="true" t="shared" si="2" ref="I11:I29">H11/G11*100</f>
        <v>100</v>
      </c>
      <c r="J11" s="71">
        <v>120</v>
      </c>
      <c r="K11" s="71">
        <v>120</v>
      </c>
      <c r="L11" s="72">
        <f>K11/J11*100</f>
        <v>100</v>
      </c>
      <c r="M11" s="70">
        <v>669</v>
      </c>
      <c r="N11" s="25">
        <v>600</v>
      </c>
      <c r="O11" s="54">
        <f t="shared" si="1"/>
        <v>89.68609865470853</v>
      </c>
      <c r="P11" s="25">
        <v>200</v>
      </c>
      <c r="Q11" s="6"/>
      <c r="U11" s="6">
        <v>1</v>
      </c>
    </row>
    <row r="12" spans="1:21" ht="13.5" customHeight="1">
      <c r="A12" s="16" t="s">
        <v>6</v>
      </c>
      <c r="B12" s="11"/>
      <c r="C12" s="25">
        <f t="shared" si="0"/>
        <v>818</v>
      </c>
      <c r="D12" s="25">
        <v>458</v>
      </c>
      <c r="E12" s="25">
        <v>400</v>
      </c>
      <c r="F12" s="54">
        <f aca="true" t="shared" si="3" ref="F12:F19">E12/D12*100</f>
        <v>87.33624454148472</v>
      </c>
      <c r="G12" s="71">
        <v>418</v>
      </c>
      <c r="H12" s="71">
        <v>418</v>
      </c>
      <c r="I12" s="72">
        <f t="shared" si="2"/>
        <v>100</v>
      </c>
      <c r="J12" s="25"/>
      <c r="K12" s="6"/>
      <c r="L12" s="3"/>
      <c r="M12" s="70">
        <v>458</v>
      </c>
      <c r="N12" s="25">
        <v>400</v>
      </c>
      <c r="O12" s="54">
        <f t="shared" si="1"/>
        <v>87.33624454148472</v>
      </c>
      <c r="P12" s="25"/>
      <c r="Q12" s="6"/>
      <c r="U12" s="6"/>
    </row>
    <row r="13" spans="1:21" ht="13.5" customHeight="1">
      <c r="A13" s="17" t="s">
        <v>7</v>
      </c>
      <c r="B13" s="10"/>
      <c r="C13" s="25">
        <f t="shared" si="0"/>
        <v>873</v>
      </c>
      <c r="D13" s="25">
        <v>867</v>
      </c>
      <c r="E13" s="25">
        <v>688</v>
      </c>
      <c r="F13" s="54">
        <f t="shared" si="3"/>
        <v>79.35409457900808</v>
      </c>
      <c r="G13" s="54">
        <v>280</v>
      </c>
      <c r="H13" s="6">
        <v>185</v>
      </c>
      <c r="I13" s="54">
        <f t="shared" si="2"/>
        <v>66.07142857142857</v>
      </c>
      <c r="J13" s="25"/>
      <c r="K13" s="6"/>
      <c r="L13" s="3"/>
      <c r="M13" s="70">
        <v>867</v>
      </c>
      <c r="N13" s="25">
        <v>688</v>
      </c>
      <c r="O13" s="54">
        <f t="shared" si="1"/>
        <v>79.35409457900808</v>
      </c>
      <c r="P13" s="25">
        <v>40</v>
      </c>
      <c r="Q13" s="6"/>
      <c r="U13" s="6"/>
    </row>
    <row r="14" spans="1:21" ht="13.5" customHeight="1">
      <c r="A14" s="16" t="s">
        <v>8</v>
      </c>
      <c r="B14" s="11"/>
      <c r="C14" s="25">
        <f t="shared" si="0"/>
        <v>1882</v>
      </c>
      <c r="D14" s="71">
        <v>1089</v>
      </c>
      <c r="E14" s="71">
        <v>1260</v>
      </c>
      <c r="F14" s="72">
        <v>100</v>
      </c>
      <c r="G14" s="71">
        <v>612</v>
      </c>
      <c r="H14" s="71">
        <v>622</v>
      </c>
      <c r="I14" s="72">
        <v>100</v>
      </c>
      <c r="J14" s="25"/>
      <c r="K14" s="6"/>
      <c r="L14" s="3"/>
      <c r="M14" s="89">
        <v>1089</v>
      </c>
      <c r="N14" s="71">
        <v>1260</v>
      </c>
      <c r="O14" s="72">
        <v>100</v>
      </c>
      <c r="P14" s="25">
        <v>110</v>
      </c>
      <c r="Q14" s="6"/>
      <c r="U14" s="6"/>
    </row>
    <row r="15" spans="1:21" ht="13.5" customHeight="1">
      <c r="A15" s="16" t="s">
        <v>28</v>
      </c>
      <c r="B15" s="11"/>
      <c r="C15" s="25">
        <f t="shared" si="0"/>
        <v>1328</v>
      </c>
      <c r="D15" s="25">
        <v>1618</v>
      </c>
      <c r="E15" s="23">
        <v>973</v>
      </c>
      <c r="F15" s="54">
        <f t="shared" si="3"/>
        <v>60.13597033374537</v>
      </c>
      <c r="G15" s="25">
        <v>435</v>
      </c>
      <c r="H15" s="6">
        <v>355</v>
      </c>
      <c r="I15" s="54">
        <f t="shared" si="2"/>
        <v>81.60919540229885</v>
      </c>
      <c r="J15" s="25"/>
      <c r="K15" s="6"/>
      <c r="L15" s="3"/>
      <c r="M15" s="70">
        <v>1618</v>
      </c>
      <c r="N15" s="25">
        <v>973</v>
      </c>
      <c r="O15" s="54">
        <f t="shared" si="1"/>
        <v>60.13597033374537</v>
      </c>
      <c r="P15" s="71">
        <v>282</v>
      </c>
      <c r="Q15" s="6"/>
      <c r="U15" s="71">
        <v>0.4</v>
      </c>
    </row>
    <row r="16" spans="1:23" ht="13.5" customHeight="1">
      <c r="A16" s="16" t="s">
        <v>23</v>
      </c>
      <c r="B16" s="11"/>
      <c r="C16" s="25">
        <f t="shared" si="0"/>
        <v>932</v>
      </c>
      <c r="D16" s="71">
        <v>420</v>
      </c>
      <c r="E16" s="71">
        <v>630</v>
      </c>
      <c r="F16" s="72">
        <v>100</v>
      </c>
      <c r="G16" s="72">
        <v>252</v>
      </c>
      <c r="H16" s="71">
        <v>252</v>
      </c>
      <c r="I16" s="72">
        <f t="shared" si="2"/>
        <v>100</v>
      </c>
      <c r="J16" s="71">
        <v>50</v>
      </c>
      <c r="K16" s="71">
        <v>50</v>
      </c>
      <c r="L16" s="72">
        <f>K16/J16*100</f>
        <v>100</v>
      </c>
      <c r="M16" s="70">
        <v>420</v>
      </c>
      <c r="N16" s="25">
        <v>273</v>
      </c>
      <c r="O16" s="54">
        <f t="shared" si="1"/>
        <v>65</v>
      </c>
      <c r="P16" s="25">
        <v>150</v>
      </c>
      <c r="Q16" s="6"/>
      <c r="U16" s="25">
        <v>0.8</v>
      </c>
      <c r="W16" t="s">
        <v>32</v>
      </c>
    </row>
    <row r="17" spans="1:21" ht="13.5" customHeight="1">
      <c r="A17" s="16" t="s">
        <v>25</v>
      </c>
      <c r="B17" s="11"/>
      <c r="C17" s="25">
        <f t="shared" si="0"/>
        <v>844</v>
      </c>
      <c r="D17" s="25">
        <v>485</v>
      </c>
      <c r="E17" s="25">
        <v>476</v>
      </c>
      <c r="F17" s="54">
        <f t="shared" si="3"/>
        <v>98.14432989690721</v>
      </c>
      <c r="G17" s="71">
        <v>282</v>
      </c>
      <c r="H17" s="71">
        <v>281</v>
      </c>
      <c r="I17" s="72">
        <f t="shared" si="2"/>
        <v>99.64539007092199</v>
      </c>
      <c r="J17" s="71">
        <v>80</v>
      </c>
      <c r="K17" s="71">
        <v>87</v>
      </c>
      <c r="L17" s="72">
        <v>100</v>
      </c>
      <c r="M17" s="93">
        <v>485</v>
      </c>
      <c r="N17" s="91">
        <v>527</v>
      </c>
      <c r="O17" s="92">
        <v>100</v>
      </c>
      <c r="P17" s="25">
        <v>50</v>
      </c>
      <c r="Q17" s="6"/>
      <c r="U17" s="71">
        <v>0.7</v>
      </c>
    </row>
    <row r="18" spans="1:21" ht="13.5" customHeight="1">
      <c r="A18" s="15" t="s">
        <v>9</v>
      </c>
      <c r="B18" s="9"/>
      <c r="C18" s="25">
        <f t="shared" si="0"/>
        <v>958</v>
      </c>
      <c r="D18" s="71">
        <v>486</v>
      </c>
      <c r="E18" s="71">
        <v>486</v>
      </c>
      <c r="F18" s="72">
        <f t="shared" si="3"/>
        <v>100</v>
      </c>
      <c r="G18" s="72">
        <v>332</v>
      </c>
      <c r="H18" s="71">
        <v>347</v>
      </c>
      <c r="I18" s="72">
        <v>100</v>
      </c>
      <c r="J18" s="71">
        <v>125</v>
      </c>
      <c r="K18" s="71">
        <v>125</v>
      </c>
      <c r="L18" s="72">
        <f>K18/J18*100</f>
        <v>100</v>
      </c>
      <c r="M18" s="93">
        <v>486</v>
      </c>
      <c r="N18" s="91">
        <v>486</v>
      </c>
      <c r="O18" s="92">
        <f t="shared" si="1"/>
        <v>100</v>
      </c>
      <c r="P18" s="25">
        <v>107</v>
      </c>
      <c r="Q18" s="6"/>
      <c r="U18" s="71">
        <v>2</v>
      </c>
    </row>
    <row r="19" spans="1:21" ht="13.5" customHeight="1">
      <c r="A19" s="16" t="s">
        <v>29</v>
      </c>
      <c r="B19" s="11"/>
      <c r="C19" s="25">
        <f t="shared" si="0"/>
        <v>375</v>
      </c>
      <c r="D19" s="25">
        <v>2069</v>
      </c>
      <c r="E19" s="25">
        <v>150</v>
      </c>
      <c r="F19" s="54">
        <f t="shared" si="3"/>
        <v>7.249879168680522</v>
      </c>
      <c r="G19" s="25">
        <v>650</v>
      </c>
      <c r="H19" s="6">
        <v>225</v>
      </c>
      <c r="I19" s="54">
        <f t="shared" si="2"/>
        <v>34.61538461538461</v>
      </c>
      <c r="J19" s="25"/>
      <c r="K19" s="6"/>
      <c r="L19" s="3"/>
      <c r="M19" s="70">
        <v>2069</v>
      </c>
      <c r="N19" s="25">
        <v>150</v>
      </c>
      <c r="O19" s="54">
        <f t="shared" si="1"/>
        <v>7.249879168680522</v>
      </c>
      <c r="P19" s="25"/>
      <c r="Q19" s="6"/>
      <c r="U19" s="6"/>
    </row>
    <row r="20" spans="1:21" ht="13.5" customHeight="1">
      <c r="A20" s="15" t="s">
        <v>26</v>
      </c>
      <c r="B20" s="9"/>
      <c r="C20" s="25">
        <f t="shared" si="0"/>
        <v>100</v>
      </c>
      <c r="D20" s="25">
        <v>821</v>
      </c>
      <c r="E20" s="25"/>
      <c r="F20" s="54"/>
      <c r="G20" s="25">
        <v>349</v>
      </c>
      <c r="H20" s="6">
        <v>100</v>
      </c>
      <c r="I20" s="54">
        <f t="shared" si="2"/>
        <v>28.653295128939828</v>
      </c>
      <c r="J20" s="25"/>
      <c r="K20" s="6"/>
      <c r="L20" s="3"/>
      <c r="M20" s="70">
        <v>821</v>
      </c>
      <c r="N20" s="25"/>
      <c r="O20" s="25"/>
      <c r="P20" s="25"/>
      <c r="Q20" s="6"/>
      <c r="U20" s="6"/>
    </row>
    <row r="21" spans="1:21" ht="13.5" customHeight="1">
      <c r="A21" s="16" t="s">
        <v>10</v>
      </c>
      <c r="B21" s="11"/>
      <c r="C21" s="25">
        <f t="shared" si="0"/>
        <v>1445</v>
      </c>
      <c r="D21" s="71">
        <v>884</v>
      </c>
      <c r="E21" s="71">
        <v>950</v>
      </c>
      <c r="F21" s="72">
        <v>100</v>
      </c>
      <c r="G21" s="72">
        <v>370</v>
      </c>
      <c r="H21" s="71">
        <v>370</v>
      </c>
      <c r="I21" s="72">
        <f t="shared" si="2"/>
        <v>100</v>
      </c>
      <c r="J21" s="71">
        <v>125</v>
      </c>
      <c r="K21" s="71">
        <v>125</v>
      </c>
      <c r="L21" s="72">
        <v>100</v>
      </c>
      <c r="M21" s="89">
        <v>884</v>
      </c>
      <c r="N21" s="71">
        <v>950</v>
      </c>
      <c r="O21" s="72">
        <v>100</v>
      </c>
      <c r="P21" s="71">
        <v>120</v>
      </c>
      <c r="Q21" s="25"/>
      <c r="U21" s="6">
        <v>3</v>
      </c>
    </row>
    <row r="22" spans="1:21" ht="13.5" customHeight="1">
      <c r="A22" s="15" t="s">
        <v>11</v>
      </c>
      <c r="B22" s="9"/>
      <c r="C22" s="25">
        <f t="shared" si="0"/>
        <v>1081</v>
      </c>
      <c r="D22" s="71">
        <v>420</v>
      </c>
      <c r="E22" s="71">
        <v>501</v>
      </c>
      <c r="F22" s="72">
        <v>100</v>
      </c>
      <c r="G22" s="72">
        <v>545</v>
      </c>
      <c r="H22" s="71">
        <v>545</v>
      </c>
      <c r="I22" s="72">
        <f t="shared" si="2"/>
        <v>100</v>
      </c>
      <c r="J22" s="71">
        <v>35</v>
      </c>
      <c r="K22" s="71">
        <v>35</v>
      </c>
      <c r="L22" s="72">
        <f>K22/J22*100</f>
        <v>100</v>
      </c>
      <c r="M22" s="89">
        <v>409</v>
      </c>
      <c r="N22" s="71">
        <v>504</v>
      </c>
      <c r="O22" s="72">
        <v>100</v>
      </c>
      <c r="P22" s="25"/>
      <c r="Q22" s="25"/>
      <c r="U22" s="6"/>
    </row>
    <row r="23" spans="1:21" ht="13.5" customHeight="1">
      <c r="A23" s="16" t="s">
        <v>12</v>
      </c>
      <c r="B23" s="12"/>
      <c r="C23" s="25">
        <f t="shared" si="0"/>
        <v>1454</v>
      </c>
      <c r="D23" s="71">
        <v>888</v>
      </c>
      <c r="E23" s="71">
        <v>904</v>
      </c>
      <c r="F23" s="72">
        <v>100</v>
      </c>
      <c r="G23" s="72">
        <v>470</v>
      </c>
      <c r="H23" s="71">
        <v>470</v>
      </c>
      <c r="I23" s="72">
        <f t="shared" si="2"/>
        <v>100</v>
      </c>
      <c r="J23" s="71">
        <v>80</v>
      </c>
      <c r="K23" s="71">
        <v>80</v>
      </c>
      <c r="L23" s="72">
        <v>100</v>
      </c>
      <c r="M23" s="70">
        <v>888</v>
      </c>
      <c r="N23" s="25">
        <v>500</v>
      </c>
      <c r="O23" s="54">
        <f>N23/M23*100</f>
        <v>56.30630630630631</v>
      </c>
      <c r="P23" s="71">
        <v>370</v>
      </c>
      <c r="Q23" s="25"/>
      <c r="U23" s="71">
        <v>3</v>
      </c>
    </row>
    <row r="24" spans="1:22" ht="13.5" customHeight="1">
      <c r="A24" s="15" t="s">
        <v>13</v>
      </c>
      <c r="B24" s="9"/>
      <c r="C24" s="25">
        <f t="shared" si="0"/>
        <v>980</v>
      </c>
      <c r="D24" s="25">
        <v>836</v>
      </c>
      <c r="E24" s="25">
        <v>550</v>
      </c>
      <c r="F24" s="54">
        <f>E24/D24*100</f>
        <v>65.78947368421053</v>
      </c>
      <c r="G24" s="72">
        <v>430</v>
      </c>
      <c r="H24" s="71">
        <v>430</v>
      </c>
      <c r="I24" s="72">
        <f t="shared" si="2"/>
        <v>100</v>
      </c>
      <c r="J24" s="25" t="s">
        <v>59</v>
      </c>
      <c r="K24" s="6"/>
      <c r="L24" s="3"/>
      <c r="M24" s="70">
        <v>836</v>
      </c>
      <c r="N24" s="25">
        <v>550</v>
      </c>
      <c r="O24" s="54">
        <f>N24/M24*100</f>
        <v>65.78947368421053</v>
      </c>
      <c r="P24" s="25">
        <v>20</v>
      </c>
      <c r="Q24" s="25"/>
      <c r="U24" s="6"/>
      <c r="V24" t="s">
        <v>32</v>
      </c>
    </row>
    <row r="25" spans="1:21" ht="13.5" customHeight="1">
      <c r="A25" s="16" t="s">
        <v>27</v>
      </c>
      <c r="B25" s="11"/>
      <c r="C25" s="25">
        <f t="shared" si="0"/>
        <v>278</v>
      </c>
      <c r="D25" s="91">
        <v>232</v>
      </c>
      <c r="E25" s="91">
        <v>232</v>
      </c>
      <c r="F25" s="92">
        <f>E25/D25*100</f>
        <v>100</v>
      </c>
      <c r="G25" s="71">
        <v>46</v>
      </c>
      <c r="H25" s="71">
        <v>46</v>
      </c>
      <c r="I25" s="72">
        <f t="shared" si="2"/>
        <v>100</v>
      </c>
      <c r="J25" s="25"/>
      <c r="K25" s="6"/>
      <c r="L25" s="3"/>
      <c r="M25" s="93">
        <v>232</v>
      </c>
      <c r="N25" s="91">
        <v>232</v>
      </c>
      <c r="O25" s="92">
        <f>N25/M25*100</f>
        <v>100</v>
      </c>
      <c r="P25" s="25"/>
      <c r="Q25" s="25"/>
      <c r="U25" s="6"/>
    </row>
    <row r="26" spans="1:21" ht="13.5" customHeight="1">
      <c r="A26" s="15" t="s">
        <v>14</v>
      </c>
      <c r="B26" s="9"/>
      <c r="C26" s="25">
        <f t="shared" si="0"/>
        <v>853</v>
      </c>
      <c r="D26" s="25">
        <v>519</v>
      </c>
      <c r="E26" s="25">
        <v>450</v>
      </c>
      <c r="F26" s="54">
        <f>E26/D26*100</f>
        <v>86.70520231213872</v>
      </c>
      <c r="G26" s="71">
        <v>403</v>
      </c>
      <c r="H26" s="71">
        <v>403</v>
      </c>
      <c r="I26" s="72">
        <f t="shared" si="2"/>
        <v>100</v>
      </c>
      <c r="J26" s="25"/>
      <c r="K26" s="6"/>
      <c r="L26" s="3"/>
      <c r="M26" s="70">
        <v>519</v>
      </c>
      <c r="N26" s="25">
        <v>450</v>
      </c>
      <c r="O26" s="54">
        <f aca="true" t="shared" si="4" ref="O26:O33">N26/M26*100</f>
        <v>86.70520231213872</v>
      </c>
      <c r="P26" s="25"/>
      <c r="Q26" s="25"/>
      <c r="U26" s="6"/>
    </row>
    <row r="27" spans="1:21" ht="13.5" customHeight="1">
      <c r="A27" s="16" t="s">
        <v>15</v>
      </c>
      <c r="B27" s="11"/>
      <c r="C27" s="25">
        <f t="shared" si="0"/>
        <v>1429</v>
      </c>
      <c r="D27" s="71">
        <v>625</v>
      </c>
      <c r="E27" s="71">
        <v>765</v>
      </c>
      <c r="F27" s="72">
        <v>100</v>
      </c>
      <c r="G27" s="72">
        <v>574</v>
      </c>
      <c r="H27" s="71">
        <v>574</v>
      </c>
      <c r="I27" s="72">
        <f t="shared" si="2"/>
        <v>100</v>
      </c>
      <c r="J27" s="71">
        <v>90</v>
      </c>
      <c r="K27" s="71">
        <v>90</v>
      </c>
      <c r="L27" s="72">
        <f>K27/J27*100</f>
        <v>100</v>
      </c>
      <c r="M27" s="70">
        <v>625</v>
      </c>
      <c r="N27" s="25">
        <v>600</v>
      </c>
      <c r="O27" s="54">
        <f t="shared" si="4"/>
        <v>96</v>
      </c>
      <c r="P27" s="25">
        <v>139</v>
      </c>
      <c r="Q27" s="25"/>
      <c r="U27" s="6"/>
    </row>
    <row r="28" spans="1:21" ht="13.5" customHeight="1">
      <c r="A28" s="15" t="s">
        <v>16</v>
      </c>
      <c r="B28" s="9"/>
      <c r="C28" s="25">
        <f t="shared" si="0"/>
        <v>1410</v>
      </c>
      <c r="D28" s="71">
        <v>953</v>
      </c>
      <c r="E28" s="71">
        <v>1040</v>
      </c>
      <c r="F28" s="72">
        <v>100</v>
      </c>
      <c r="G28" s="72">
        <v>324</v>
      </c>
      <c r="H28" s="71">
        <v>324</v>
      </c>
      <c r="I28" s="72">
        <f t="shared" si="2"/>
        <v>100</v>
      </c>
      <c r="J28" s="71">
        <v>46</v>
      </c>
      <c r="K28" s="71">
        <v>46</v>
      </c>
      <c r="L28" s="72">
        <f>K28/J28*100</f>
        <v>100</v>
      </c>
      <c r="M28" s="93">
        <v>953</v>
      </c>
      <c r="N28" s="91">
        <v>950</v>
      </c>
      <c r="O28" s="92">
        <f t="shared" si="4"/>
        <v>99.68520461699894</v>
      </c>
      <c r="P28" s="25">
        <v>70</v>
      </c>
      <c r="Q28" s="25"/>
      <c r="U28" s="6"/>
    </row>
    <row r="29" spans="1:21" ht="13.5" customHeight="1">
      <c r="A29" s="16" t="s">
        <v>17</v>
      </c>
      <c r="B29" s="11"/>
      <c r="C29" s="25">
        <f t="shared" si="0"/>
        <v>1229</v>
      </c>
      <c r="D29" s="71">
        <v>740</v>
      </c>
      <c r="E29" s="71">
        <v>755</v>
      </c>
      <c r="F29" s="72">
        <v>100</v>
      </c>
      <c r="G29" s="72">
        <v>474</v>
      </c>
      <c r="H29" s="71">
        <v>474</v>
      </c>
      <c r="I29" s="72">
        <f t="shared" si="2"/>
        <v>100</v>
      </c>
      <c r="J29" s="25"/>
      <c r="K29" s="6"/>
      <c r="L29" s="3"/>
      <c r="M29" s="70">
        <v>740</v>
      </c>
      <c r="N29" s="25">
        <v>540</v>
      </c>
      <c r="O29" s="54">
        <f t="shared" si="4"/>
        <v>72.97297297297297</v>
      </c>
      <c r="P29" s="25"/>
      <c r="Q29" s="25"/>
      <c r="U29" s="6"/>
    </row>
    <row r="30" spans="1:21" ht="13.5" customHeight="1">
      <c r="A30" s="15" t="s">
        <v>18</v>
      </c>
      <c r="B30" s="9"/>
      <c r="C30" s="25">
        <f t="shared" si="0"/>
        <v>2015</v>
      </c>
      <c r="D30" s="71">
        <v>987</v>
      </c>
      <c r="E30" s="71">
        <v>1028</v>
      </c>
      <c r="F30" s="72">
        <v>100</v>
      </c>
      <c r="G30" s="72">
        <v>769</v>
      </c>
      <c r="H30" s="71">
        <v>836</v>
      </c>
      <c r="I30" s="72">
        <v>100</v>
      </c>
      <c r="J30" s="71">
        <v>151</v>
      </c>
      <c r="K30" s="71">
        <v>151</v>
      </c>
      <c r="L30" s="72">
        <f>K30/J30*100</f>
        <v>100</v>
      </c>
      <c r="M30" s="93">
        <v>987</v>
      </c>
      <c r="N30" s="91">
        <v>989</v>
      </c>
      <c r="O30" s="92">
        <f t="shared" si="4"/>
        <v>100.20263424518743</v>
      </c>
      <c r="P30" s="25">
        <v>131</v>
      </c>
      <c r="Q30" s="25">
        <v>10</v>
      </c>
      <c r="U30" s="71">
        <v>3</v>
      </c>
    </row>
    <row r="31" spans="1:21" ht="13.5" customHeight="1">
      <c r="A31" s="16" t="s">
        <v>20</v>
      </c>
      <c r="B31" s="11"/>
      <c r="C31" s="25">
        <f t="shared" si="0"/>
        <v>772</v>
      </c>
      <c r="D31" s="71">
        <v>452</v>
      </c>
      <c r="E31" s="71">
        <v>591</v>
      </c>
      <c r="F31" s="72">
        <v>100</v>
      </c>
      <c r="G31" s="71">
        <v>135</v>
      </c>
      <c r="H31" s="71">
        <v>181</v>
      </c>
      <c r="I31" s="72">
        <v>100</v>
      </c>
      <c r="J31" s="25"/>
      <c r="K31" s="6"/>
      <c r="L31" s="3"/>
      <c r="M31" s="93">
        <v>452</v>
      </c>
      <c r="N31" s="91">
        <v>510</v>
      </c>
      <c r="O31" s="92">
        <v>100</v>
      </c>
      <c r="P31" s="25"/>
      <c r="Q31" s="6"/>
      <c r="U31" s="6"/>
    </row>
    <row r="32" spans="1:21" ht="13.5" customHeight="1">
      <c r="A32" s="15" t="s">
        <v>19</v>
      </c>
      <c r="B32" s="9"/>
      <c r="C32" s="25">
        <f t="shared" si="0"/>
        <v>770</v>
      </c>
      <c r="D32" s="25">
        <v>594</v>
      </c>
      <c r="E32" s="25">
        <v>510</v>
      </c>
      <c r="F32" s="54">
        <f>E32/D32*100</f>
        <v>85.85858585858585</v>
      </c>
      <c r="G32" s="72">
        <v>210</v>
      </c>
      <c r="H32" s="71">
        <v>220</v>
      </c>
      <c r="I32" s="72">
        <v>100</v>
      </c>
      <c r="J32" s="71">
        <v>40</v>
      </c>
      <c r="K32" s="71">
        <v>40</v>
      </c>
      <c r="L32" s="72">
        <f>K32/J32*100</f>
        <v>100</v>
      </c>
      <c r="M32" s="70">
        <v>594</v>
      </c>
      <c r="N32" s="25">
        <v>410</v>
      </c>
      <c r="O32" s="54">
        <f t="shared" si="4"/>
        <v>69.02356902356902</v>
      </c>
      <c r="P32" s="25">
        <v>60</v>
      </c>
      <c r="Q32" s="6"/>
      <c r="U32" s="6"/>
    </row>
    <row r="33" spans="1:21" ht="13.5" customHeight="1">
      <c r="A33" s="16" t="s">
        <v>30</v>
      </c>
      <c r="B33" s="11"/>
      <c r="C33" s="25">
        <f t="shared" si="0"/>
        <v>1397</v>
      </c>
      <c r="D33" s="71">
        <v>737</v>
      </c>
      <c r="E33" s="71">
        <v>790</v>
      </c>
      <c r="F33" s="72">
        <v>100</v>
      </c>
      <c r="G33" s="72">
        <v>583</v>
      </c>
      <c r="H33" s="71">
        <v>590</v>
      </c>
      <c r="I33" s="72">
        <v>100</v>
      </c>
      <c r="J33" s="71">
        <v>17</v>
      </c>
      <c r="K33" s="71">
        <v>17</v>
      </c>
      <c r="L33" s="72">
        <f>K33/J33*100</f>
        <v>100</v>
      </c>
      <c r="M33" s="70">
        <v>737</v>
      </c>
      <c r="N33" s="25">
        <v>250</v>
      </c>
      <c r="O33" s="54">
        <f t="shared" si="4"/>
        <v>33.921302578018995</v>
      </c>
      <c r="P33" s="25">
        <v>38</v>
      </c>
      <c r="Q33" s="6"/>
      <c r="U33" s="6"/>
    </row>
    <row r="34" spans="1:21" ht="13.5" customHeight="1">
      <c r="A34" s="16"/>
      <c r="B34" s="11"/>
      <c r="C34" s="25"/>
      <c r="E34" s="6"/>
      <c r="F34" s="54"/>
      <c r="G34" s="6"/>
      <c r="H34" s="3"/>
      <c r="I34" s="54"/>
      <c r="J34" s="6"/>
      <c r="K34" s="6"/>
      <c r="L34" s="3"/>
      <c r="N34" s="25"/>
      <c r="O34" s="25"/>
      <c r="P34" s="6"/>
      <c r="Q34" s="6"/>
      <c r="U34" s="6"/>
    </row>
    <row r="35" spans="1:21" ht="13.5" customHeight="1">
      <c r="A35" s="16" t="s">
        <v>21</v>
      </c>
      <c r="B35" s="11"/>
      <c r="C35" s="25">
        <f>E35+H35+K35</f>
        <v>34216</v>
      </c>
      <c r="D35" s="6">
        <v>23489</v>
      </c>
      <c r="E35" s="6">
        <f>SUM(E7:E34)</f>
        <v>20653</v>
      </c>
      <c r="F35" s="54">
        <f>E35/D35*100</f>
        <v>87.92626335731619</v>
      </c>
      <c r="G35" s="23">
        <v>12562</v>
      </c>
      <c r="H35" s="6">
        <f>SUM(H7:H34)</f>
        <v>12107</v>
      </c>
      <c r="I35" s="54">
        <f>H35/G35*100</f>
        <v>96.37796529215093</v>
      </c>
      <c r="J35" s="6">
        <f>SUM(J7:J34)</f>
        <v>1419</v>
      </c>
      <c r="K35" s="6">
        <f>SUM(K7:K34)</f>
        <v>1456</v>
      </c>
      <c r="L35" s="54">
        <v>100</v>
      </c>
      <c r="M35" s="31">
        <v>23489</v>
      </c>
      <c r="N35" s="25">
        <f>SUM(N7:N34)</f>
        <v>17717</v>
      </c>
      <c r="O35" s="54">
        <f>N35/M35*100</f>
        <v>75.42679552130784</v>
      </c>
      <c r="P35" s="6">
        <f>SUM(P7:P34)</f>
        <v>2647</v>
      </c>
      <c r="Q35" s="6">
        <f>SUM(Q7:Q34)</f>
        <v>10</v>
      </c>
      <c r="U35" s="6">
        <f>SUM(U7:U34)</f>
        <v>13.9</v>
      </c>
    </row>
    <row r="36" spans="1:3" ht="13.5" customHeight="1">
      <c r="A36" s="19"/>
      <c r="B36" s="9"/>
      <c r="C36" s="2"/>
    </row>
    <row r="37" spans="1:8" ht="13.5" customHeight="1">
      <c r="A37" s="19"/>
      <c r="B37" s="9"/>
      <c r="C37" s="2"/>
      <c r="D37" s="2"/>
      <c r="E37" s="2"/>
      <c r="H37" t="s">
        <v>45</v>
      </c>
    </row>
    <row r="38" spans="1:22" ht="12.75">
      <c r="A38" s="2"/>
      <c r="B38" s="2"/>
      <c r="C38" s="2"/>
      <c r="D38" s="36"/>
      <c r="E38" s="36"/>
      <c r="V38" t="s">
        <v>32</v>
      </c>
    </row>
    <row r="42" ht="12.75">
      <c r="H42" t="s">
        <v>32</v>
      </c>
    </row>
  </sheetData>
  <mergeCells count="1">
    <mergeCell ref="D4:L4"/>
  </mergeCells>
  <printOptions/>
  <pageMargins left="0.3937007874015748" right="0.1968503937007874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38"/>
  <sheetViews>
    <sheetView zoomScale="75" zoomScaleNormal="75" workbookViewId="0" topLeftCell="B1">
      <selection activeCell="V18" sqref="V18"/>
    </sheetView>
  </sheetViews>
  <sheetFormatPr defaultColWidth="9.00390625" defaultRowHeight="12.75"/>
  <cols>
    <col min="1" max="1" width="1.875" style="0" hidden="1" customWidth="1"/>
    <col min="2" max="2" width="18.375" style="0" customWidth="1"/>
    <col min="3" max="3" width="8.25390625" style="0" customWidth="1"/>
    <col min="4" max="5" width="7.625" style="0" customWidth="1"/>
    <col min="6" max="6" width="7.00390625" style="0" customWidth="1"/>
    <col min="7" max="7" width="7.625" style="0" customWidth="1"/>
    <col min="8" max="8" width="8.125" style="0" customWidth="1"/>
    <col min="9" max="9" width="7.25390625" style="0" customWidth="1"/>
    <col min="10" max="10" width="7.75390625" style="0" customWidth="1"/>
    <col min="11" max="11" width="6.375" style="0" customWidth="1"/>
    <col min="12" max="12" width="6.25390625" style="0" customWidth="1"/>
    <col min="13" max="13" width="7.625" style="0" customWidth="1"/>
    <col min="14" max="14" width="8.375" style="0" customWidth="1"/>
    <col min="15" max="15" width="7.75390625" style="0" customWidth="1"/>
    <col min="16" max="16" width="8.375" style="0" customWidth="1"/>
    <col min="17" max="17" width="8.125" style="0" customWidth="1"/>
    <col min="18" max="18" width="6.375" style="0" customWidth="1"/>
    <col min="19" max="19" width="8.25390625" style="0" customWidth="1"/>
    <col min="20" max="20" width="8.125" style="0" customWidth="1"/>
    <col min="21" max="21" width="8.00390625" style="0" customWidth="1"/>
    <col min="22" max="22" width="8.375" style="0" customWidth="1"/>
    <col min="23" max="23" width="8.00390625" style="0" customWidth="1"/>
    <col min="24" max="24" width="8.125" style="0" customWidth="1"/>
    <col min="25" max="25" width="9.00390625" style="0" customWidth="1"/>
    <col min="27" max="27" width="7.875" style="0" customWidth="1"/>
    <col min="28" max="28" width="7.625" style="0" customWidth="1"/>
  </cols>
  <sheetData>
    <row r="2" spans="3:17" ht="15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3:17" ht="12.75"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29" ht="12.75">
      <c r="A4" s="13" t="s">
        <v>31</v>
      </c>
      <c r="B4" s="24" t="s">
        <v>31</v>
      </c>
      <c r="C4" s="32" t="s">
        <v>68</v>
      </c>
      <c r="D4" s="82" t="s">
        <v>92</v>
      </c>
      <c r="E4" s="83"/>
      <c r="F4" s="84"/>
      <c r="G4" s="66" t="s">
        <v>75</v>
      </c>
      <c r="H4" s="58"/>
      <c r="I4" s="59"/>
      <c r="J4" s="30"/>
      <c r="K4" s="38" t="s">
        <v>63</v>
      </c>
      <c r="L4" s="38"/>
      <c r="M4" s="38"/>
      <c r="N4" s="37"/>
      <c r="O4" s="32" t="s">
        <v>68</v>
      </c>
      <c r="P4" s="73"/>
      <c r="Q4" s="79" t="s">
        <v>93</v>
      </c>
      <c r="R4" s="48"/>
      <c r="T4" s="50"/>
      <c r="U4" s="88" t="s">
        <v>100</v>
      </c>
      <c r="V4" s="77"/>
      <c r="W4" s="50" t="s">
        <v>85</v>
      </c>
      <c r="X4" s="76"/>
      <c r="Z4" s="61"/>
      <c r="AA4" s="61"/>
      <c r="AB4" s="61"/>
      <c r="AC4" s="60"/>
    </row>
    <row r="5" spans="1:29" ht="12.75">
      <c r="A5" s="14" t="s">
        <v>0</v>
      </c>
      <c r="B5" s="15" t="s">
        <v>0</v>
      </c>
      <c r="C5" s="22" t="s">
        <v>112</v>
      </c>
      <c r="D5" s="85" t="s">
        <v>87</v>
      </c>
      <c r="E5" s="86"/>
      <c r="F5" s="87"/>
      <c r="G5" s="74" t="s">
        <v>76</v>
      </c>
      <c r="H5" s="67"/>
      <c r="I5" s="51"/>
      <c r="J5" s="27"/>
      <c r="L5" s="27"/>
      <c r="N5" s="32" t="s">
        <v>65</v>
      </c>
      <c r="O5" s="22" t="s">
        <v>70</v>
      </c>
      <c r="P5" s="57"/>
      <c r="Q5" s="52"/>
      <c r="R5" s="40"/>
      <c r="T5" s="80"/>
      <c r="U5" s="46"/>
      <c r="V5" s="78"/>
      <c r="W5" s="81" t="s">
        <v>86</v>
      </c>
      <c r="X5" s="76"/>
      <c r="Z5" s="61"/>
      <c r="AA5" s="61"/>
      <c r="AB5" s="61"/>
      <c r="AC5" s="60"/>
    </row>
    <row r="6" spans="1:29" ht="12.75">
      <c r="A6" s="18"/>
      <c r="B6" s="17"/>
      <c r="C6" s="5" t="s">
        <v>37</v>
      </c>
      <c r="D6" s="5" t="s">
        <v>42</v>
      </c>
      <c r="E6" s="5" t="s">
        <v>84</v>
      </c>
      <c r="F6" s="43" t="s">
        <v>40</v>
      </c>
      <c r="G6" s="73" t="s">
        <v>24</v>
      </c>
      <c r="H6" s="6" t="s">
        <v>33</v>
      </c>
      <c r="I6" s="48" t="s">
        <v>36</v>
      </c>
      <c r="J6" s="22" t="s">
        <v>35</v>
      </c>
      <c r="K6" s="29" t="s">
        <v>41</v>
      </c>
      <c r="L6" s="22" t="s">
        <v>38</v>
      </c>
      <c r="M6" s="29" t="s">
        <v>64</v>
      </c>
      <c r="N6" s="22" t="s">
        <v>66</v>
      </c>
      <c r="O6" s="5" t="s">
        <v>69</v>
      </c>
      <c r="P6" s="6" t="s">
        <v>24</v>
      </c>
      <c r="Q6" s="6" t="s">
        <v>22</v>
      </c>
      <c r="R6" s="6" t="s">
        <v>34</v>
      </c>
      <c r="T6" s="3" t="s">
        <v>78</v>
      </c>
      <c r="U6" s="1" t="s">
        <v>77</v>
      </c>
      <c r="V6" s="1" t="s">
        <v>97</v>
      </c>
      <c r="W6" s="5" t="s">
        <v>88</v>
      </c>
      <c r="X6" s="34"/>
      <c r="Z6" s="61"/>
      <c r="AA6" s="62"/>
      <c r="AB6" s="62"/>
      <c r="AC6" s="60"/>
    </row>
    <row r="7" spans="1:29" ht="12.75">
      <c r="A7" s="21" t="s">
        <v>1</v>
      </c>
      <c r="B7" s="17" t="s">
        <v>1</v>
      </c>
      <c r="C7" s="6"/>
      <c r="D7" s="6">
        <v>662</v>
      </c>
      <c r="E7" s="6">
        <v>650</v>
      </c>
      <c r="F7" s="54">
        <f>E7/D7*100</f>
        <v>98.18731117824774</v>
      </c>
      <c r="G7" s="71">
        <v>1010</v>
      </c>
      <c r="H7" s="71">
        <f aca="true" t="shared" si="0" ref="H7:H19">J7+K7+L7+M7+N7</f>
        <v>1010</v>
      </c>
      <c r="I7" s="72">
        <f aca="true" t="shared" si="1" ref="I7:I19">H7/G7*100</f>
        <v>100</v>
      </c>
      <c r="J7" s="6">
        <v>420</v>
      </c>
      <c r="K7" s="6">
        <v>30</v>
      </c>
      <c r="L7" s="6">
        <v>50</v>
      </c>
      <c r="M7" s="6">
        <v>100</v>
      </c>
      <c r="N7" s="6">
        <v>410</v>
      </c>
      <c r="O7" s="6"/>
      <c r="P7" s="5">
        <v>10</v>
      </c>
      <c r="Q7" s="6">
        <f>Лист2!T7+Лист2!U7+Лист2!V7</f>
        <v>3</v>
      </c>
      <c r="R7" s="23">
        <f>Q7/P7*100</f>
        <v>30</v>
      </c>
      <c r="T7" s="31"/>
      <c r="U7" s="3"/>
      <c r="V7" s="6">
        <v>3</v>
      </c>
      <c r="W7" s="6"/>
      <c r="X7" s="69"/>
      <c r="Z7" s="62"/>
      <c r="AA7" s="63"/>
      <c r="AB7" s="63"/>
      <c r="AC7" s="60"/>
    </row>
    <row r="8" spans="1:29" ht="12.75">
      <c r="A8" s="21" t="s">
        <v>2</v>
      </c>
      <c r="B8" s="15" t="s">
        <v>2</v>
      </c>
      <c r="C8" s="6"/>
      <c r="D8" s="71">
        <v>50</v>
      </c>
      <c r="E8" s="71">
        <v>80</v>
      </c>
      <c r="F8" s="72">
        <f>E8/D8*100</f>
        <v>160</v>
      </c>
      <c r="G8" s="71">
        <v>865</v>
      </c>
      <c r="H8" s="71">
        <f t="shared" si="0"/>
        <v>855</v>
      </c>
      <c r="I8" s="72">
        <f t="shared" si="1"/>
        <v>98.84393063583815</v>
      </c>
      <c r="J8" s="6">
        <v>220</v>
      </c>
      <c r="K8" s="6">
        <v>20</v>
      </c>
      <c r="L8" s="6">
        <v>35</v>
      </c>
      <c r="M8" s="6">
        <v>30</v>
      </c>
      <c r="N8" s="6">
        <v>550</v>
      </c>
      <c r="O8" s="6"/>
      <c r="P8" s="6">
        <v>5</v>
      </c>
      <c r="Q8" s="6"/>
      <c r="R8" s="6"/>
      <c r="T8" s="31"/>
      <c r="U8" s="6"/>
      <c r="V8" s="6"/>
      <c r="W8" s="6">
        <v>5</v>
      </c>
      <c r="X8" s="69"/>
      <c r="Z8" s="62"/>
      <c r="AA8" s="63"/>
      <c r="AB8" s="63"/>
      <c r="AC8" s="60"/>
    </row>
    <row r="9" spans="1:29" ht="12.75">
      <c r="A9" s="21" t="s">
        <v>3</v>
      </c>
      <c r="B9" s="16" t="s">
        <v>3</v>
      </c>
      <c r="C9" s="6"/>
      <c r="D9" s="6">
        <v>65</v>
      </c>
      <c r="E9" s="6"/>
      <c r="F9" s="25"/>
      <c r="G9" s="91">
        <v>385</v>
      </c>
      <c r="H9" s="91">
        <f t="shared" si="0"/>
        <v>419</v>
      </c>
      <c r="I9" s="92">
        <v>100</v>
      </c>
      <c r="J9" s="6">
        <v>185</v>
      </c>
      <c r="K9" s="6"/>
      <c r="L9" s="6">
        <v>50</v>
      </c>
      <c r="M9" s="6"/>
      <c r="N9" s="6">
        <v>184</v>
      </c>
      <c r="O9" s="6"/>
      <c r="P9" s="6">
        <v>5</v>
      </c>
      <c r="Q9" s="6"/>
      <c r="R9" s="6"/>
      <c r="T9" s="31"/>
      <c r="U9" s="6"/>
      <c r="V9" s="6"/>
      <c r="W9" s="6"/>
      <c r="X9" s="62"/>
      <c r="Z9" s="62"/>
      <c r="AA9" s="63"/>
      <c r="AB9" s="63"/>
      <c r="AC9" s="60"/>
    </row>
    <row r="10" spans="1:29" ht="12.75">
      <c r="A10" s="21" t="s">
        <v>4</v>
      </c>
      <c r="B10" s="15" t="s">
        <v>4</v>
      </c>
      <c r="C10" s="6"/>
      <c r="D10" s="71">
        <v>301</v>
      </c>
      <c r="E10" s="71">
        <v>301</v>
      </c>
      <c r="F10" s="72">
        <f>E10/D10*100</f>
        <v>100</v>
      </c>
      <c r="G10" s="71">
        <v>914</v>
      </c>
      <c r="H10" s="71">
        <f t="shared" si="0"/>
        <v>959</v>
      </c>
      <c r="I10" s="72">
        <v>100</v>
      </c>
      <c r="J10" s="6">
        <v>370</v>
      </c>
      <c r="K10" s="6">
        <v>30</v>
      </c>
      <c r="L10" s="6">
        <v>103</v>
      </c>
      <c r="M10" s="6">
        <v>37</v>
      </c>
      <c r="N10" s="6">
        <v>419</v>
      </c>
      <c r="O10" s="6">
        <v>2.5</v>
      </c>
      <c r="P10" s="6">
        <v>3</v>
      </c>
      <c r="Q10" s="6">
        <f>Лист2!T10+Лист2!U10+Лист2!V10</f>
        <v>1</v>
      </c>
      <c r="R10" s="23">
        <f>Q10/P10*100</f>
        <v>33.33333333333333</v>
      </c>
      <c r="T10" s="31"/>
      <c r="U10" s="6">
        <v>1</v>
      </c>
      <c r="V10" s="6"/>
      <c r="W10" s="6"/>
      <c r="X10" s="69"/>
      <c r="Z10" s="62"/>
      <c r="AA10" s="63"/>
      <c r="AB10" s="63"/>
      <c r="AC10" s="60"/>
    </row>
    <row r="11" spans="1:29" ht="12.75">
      <c r="A11" s="21" t="s">
        <v>5</v>
      </c>
      <c r="B11" s="16" t="s">
        <v>5</v>
      </c>
      <c r="C11" s="6"/>
      <c r="D11" s="6">
        <v>117</v>
      </c>
      <c r="E11" s="6">
        <v>80</v>
      </c>
      <c r="F11" s="54">
        <f>E11/D11*100</f>
        <v>68.37606837606837</v>
      </c>
      <c r="G11" s="71">
        <v>341</v>
      </c>
      <c r="H11" s="71">
        <f t="shared" si="0"/>
        <v>470</v>
      </c>
      <c r="I11" s="72">
        <v>100</v>
      </c>
      <c r="J11" s="6">
        <v>180</v>
      </c>
      <c r="K11" s="6">
        <v>25</v>
      </c>
      <c r="L11" s="6">
        <v>45</v>
      </c>
      <c r="M11" s="6"/>
      <c r="N11" s="6">
        <v>220</v>
      </c>
      <c r="O11" s="6"/>
      <c r="P11" s="6">
        <v>5</v>
      </c>
      <c r="Q11" s="6"/>
      <c r="R11" s="6"/>
      <c r="T11" s="31"/>
      <c r="U11" s="6"/>
      <c r="V11" s="6"/>
      <c r="W11" s="6"/>
      <c r="X11" s="69"/>
      <c r="Z11" s="62"/>
      <c r="AA11" s="63"/>
      <c r="AB11" s="63"/>
      <c r="AC11" s="60"/>
    </row>
    <row r="12" spans="1:29" ht="12.75">
      <c r="A12" s="21" t="s">
        <v>6</v>
      </c>
      <c r="B12" s="16" t="s">
        <v>6</v>
      </c>
      <c r="C12" s="6"/>
      <c r="D12" s="6">
        <v>75</v>
      </c>
      <c r="E12" s="6"/>
      <c r="F12" s="25"/>
      <c r="G12" s="6">
        <v>354</v>
      </c>
      <c r="H12" s="6">
        <f t="shared" si="0"/>
        <v>265</v>
      </c>
      <c r="I12" s="23">
        <f t="shared" si="1"/>
        <v>74.85875706214689</v>
      </c>
      <c r="J12" s="6">
        <v>80</v>
      </c>
      <c r="K12" s="6"/>
      <c r="L12" s="6">
        <v>45</v>
      </c>
      <c r="M12" s="6">
        <v>20</v>
      </c>
      <c r="N12" s="6">
        <v>120</v>
      </c>
      <c r="O12" s="6"/>
      <c r="P12" s="6"/>
      <c r="Q12" s="6"/>
      <c r="R12" s="6"/>
      <c r="T12" s="31"/>
      <c r="U12" s="6"/>
      <c r="V12" s="6"/>
      <c r="W12" s="6"/>
      <c r="X12" s="62"/>
      <c r="Z12" s="62"/>
      <c r="AA12" s="63"/>
      <c r="AB12" s="63"/>
      <c r="AC12" s="60"/>
    </row>
    <row r="13" spans="1:29" ht="12.75">
      <c r="A13" s="21" t="s">
        <v>7</v>
      </c>
      <c r="B13" s="17" t="s">
        <v>7</v>
      </c>
      <c r="C13" s="6"/>
      <c r="D13" s="6"/>
      <c r="E13" s="6">
        <v>40</v>
      </c>
      <c r="F13" s="25"/>
      <c r="G13" s="71">
        <v>315</v>
      </c>
      <c r="H13" s="71">
        <f t="shared" si="0"/>
        <v>365</v>
      </c>
      <c r="I13" s="72">
        <v>100</v>
      </c>
      <c r="J13" s="6">
        <v>30</v>
      </c>
      <c r="K13" s="6"/>
      <c r="L13" s="6"/>
      <c r="M13" s="6"/>
      <c r="N13" s="6">
        <v>335</v>
      </c>
      <c r="O13" s="6"/>
      <c r="P13" s="6">
        <v>5</v>
      </c>
      <c r="Q13" s="6">
        <f>Лист2!T13+Лист2!U13+Лист2!V13</f>
        <v>5</v>
      </c>
      <c r="R13" s="23">
        <f>Q13/P13*100</f>
        <v>100</v>
      </c>
      <c r="T13" s="31"/>
      <c r="U13" s="6"/>
      <c r="V13" s="6">
        <v>5</v>
      </c>
      <c r="W13" s="6"/>
      <c r="X13" s="69"/>
      <c r="Z13" s="62"/>
      <c r="AA13" s="63"/>
      <c r="AB13" s="63"/>
      <c r="AC13" s="60"/>
    </row>
    <row r="14" spans="1:29" ht="12.75">
      <c r="A14" s="21" t="s">
        <v>8</v>
      </c>
      <c r="B14" s="16" t="s">
        <v>8</v>
      </c>
      <c r="C14" s="6"/>
      <c r="D14" s="71">
        <v>70</v>
      </c>
      <c r="E14" s="71">
        <v>80</v>
      </c>
      <c r="F14" s="72">
        <f>E14/D14*100</f>
        <v>114.28571428571428</v>
      </c>
      <c r="G14" s="6">
        <v>500</v>
      </c>
      <c r="H14" s="6">
        <f t="shared" si="0"/>
        <v>405</v>
      </c>
      <c r="I14" s="23">
        <f t="shared" si="1"/>
        <v>81</v>
      </c>
      <c r="J14" s="6">
        <v>160</v>
      </c>
      <c r="K14" s="6">
        <v>20</v>
      </c>
      <c r="L14" s="6">
        <v>45</v>
      </c>
      <c r="M14" s="6"/>
      <c r="N14" s="6">
        <v>180</v>
      </c>
      <c r="O14" s="6"/>
      <c r="P14" s="6">
        <v>3</v>
      </c>
      <c r="Q14" s="6"/>
      <c r="R14" s="6"/>
      <c r="T14" s="31"/>
      <c r="U14" s="6"/>
      <c r="V14" s="6"/>
      <c r="W14" s="6"/>
      <c r="X14" s="62"/>
      <c r="Z14" s="62"/>
      <c r="AA14" s="63"/>
      <c r="AB14" s="63"/>
      <c r="AC14" s="60"/>
    </row>
    <row r="15" spans="1:29" ht="12.75">
      <c r="A15" s="21" t="s">
        <v>28</v>
      </c>
      <c r="B15" s="16" t="s">
        <v>28</v>
      </c>
      <c r="C15" s="6"/>
      <c r="D15" s="6">
        <v>350</v>
      </c>
      <c r="E15" s="6"/>
      <c r="F15" s="25"/>
      <c r="G15" s="6">
        <v>920</v>
      </c>
      <c r="H15" s="6">
        <f t="shared" si="0"/>
        <v>700</v>
      </c>
      <c r="I15" s="23">
        <f t="shared" si="1"/>
        <v>76.08695652173914</v>
      </c>
      <c r="J15" s="6">
        <v>150</v>
      </c>
      <c r="K15" s="6"/>
      <c r="L15" s="6">
        <v>50</v>
      </c>
      <c r="M15" s="6"/>
      <c r="N15" s="6">
        <v>500</v>
      </c>
      <c r="O15" s="6">
        <v>7.5</v>
      </c>
      <c r="P15" s="6">
        <v>8</v>
      </c>
      <c r="Q15" s="6">
        <f>Лист2!T15+Лист2!U15+Лист2!V15</f>
        <v>2</v>
      </c>
      <c r="R15" s="23">
        <f>Q15/P15*100</f>
        <v>25</v>
      </c>
      <c r="T15" s="31">
        <v>2</v>
      </c>
      <c r="U15" s="6"/>
      <c r="V15" s="6"/>
      <c r="W15" s="6"/>
      <c r="X15" s="62"/>
      <c r="Z15" s="62"/>
      <c r="AA15" s="63"/>
      <c r="AB15" s="63"/>
      <c r="AC15" s="60"/>
    </row>
    <row r="16" spans="1:29" ht="12.75">
      <c r="A16" s="21" t="s">
        <v>23</v>
      </c>
      <c r="B16" s="16" t="s">
        <v>23</v>
      </c>
      <c r="C16" s="6"/>
      <c r="D16" s="6">
        <v>77</v>
      </c>
      <c r="E16" s="6"/>
      <c r="F16" s="25"/>
      <c r="G16" s="6">
        <v>285</v>
      </c>
      <c r="H16" s="6">
        <f t="shared" si="0"/>
        <v>189</v>
      </c>
      <c r="I16" s="23">
        <f t="shared" si="1"/>
        <v>66.3157894736842</v>
      </c>
      <c r="J16" s="6">
        <v>104</v>
      </c>
      <c r="K16" s="6"/>
      <c r="L16" s="6">
        <v>30</v>
      </c>
      <c r="M16" s="6"/>
      <c r="N16" s="6">
        <v>55</v>
      </c>
      <c r="O16" s="6"/>
      <c r="P16" s="6">
        <v>4</v>
      </c>
      <c r="Q16" s="6">
        <f>Лист2!T16+Лист2!U16+Лист2!V16</f>
        <v>2.8</v>
      </c>
      <c r="R16" s="23">
        <f>Q16/P16*100</f>
        <v>70</v>
      </c>
      <c r="T16" s="31">
        <v>2.8</v>
      </c>
      <c r="U16" s="6"/>
      <c r="V16" s="6"/>
      <c r="W16" s="6">
        <v>0.2</v>
      </c>
      <c r="X16" s="69"/>
      <c r="Z16" s="62"/>
      <c r="AA16" s="63"/>
      <c r="AB16" s="63"/>
      <c r="AC16" s="60"/>
    </row>
    <row r="17" spans="1:29" ht="12.75">
      <c r="A17" s="21" t="s">
        <v>25</v>
      </c>
      <c r="B17" s="16" t="s">
        <v>25</v>
      </c>
      <c r="C17" s="6"/>
      <c r="D17" s="6">
        <v>75</v>
      </c>
      <c r="E17" s="6">
        <v>45</v>
      </c>
      <c r="F17" s="54">
        <f>E17/D17*100</f>
        <v>60</v>
      </c>
      <c r="G17" s="6">
        <v>265</v>
      </c>
      <c r="H17" s="6">
        <f t="shared" si="0"/>
        <v>259</v>
      </c>
      <c r="I17" s="23">
        <f t="shared" si="1"/>
        <v>97.73584905660377</v>
      </c>
      <c r="J17" s="6">
        <v>89</v>
      </c>
      <c r="K17" s="6">
        <v>10</v>
      </c>
      <c r="L17" s="6">
        <v>30</v>
      </c>
      <c r="M17" s="6">
        <v>10</v>
      </c>
      <c r="N17" s="6">
        <v>120</v>
      </c>
      <c r="O17" s="6">
        <v>6</v>
      </c>
      <c r="P17" s="91">
        <v>7</v>
      </c>
      <c r="Q17" s="91">
        <f>Лист2!T17+Лист2!U17+Лист2!V17</f>
        <v>7</v>
      </c>
      <c r="R17" s="92">
        <f>Q17/P17*100</f>
        <v>100</v>
      </c>
      <c r="T17" s="31">
        <v>2</v>
      </c>
      <c r="U17" s="6"/>
      <c r="V17" s="6">
        <v>5</v>
      </c>
      <c r="W17" s="71">
        <v>0.3</v>
      </c>
      <c r="X17" s="62"/>
      <c r="Z17" s="62"/>
      <c r="AA17" s="63"/>
      <c r="AB17" s="63"/>
      <c r="AC17" s="60"/>
    </row>
    <row r="18" spans="1:29" ht="12.75">
      <c r="A18" s="21" t="s">
        <v>9</v>
      </c>
      <c r="B18" s="15" t="s">
        <v>9</v>
      </c>
      <c r="C18" s="6"/>
      <c r="D18" s="71">
        <v>15</v>
      </c>
      <c r="E18" s="71">
        <v>30</v>
      </c>
      <c r="F18" s="72">
        <f>E18/D18*100</f>
        <v>200</v>
      </c>
      <c r="G18" s="71">
        <v>339</v>
      </c>
      <c r="H18" s="71">
        <f t="shared" si="0"/>
        <v>354</v>
      </c>
      <c r="I18" s="72">
        <v>100</v>
      </c>
      <c r="J18" s="6">
        <v>125</v>
      </c>
      <c r="K18" s="6"/>
      <c r="L18" s="6">
        <v>24</v>
      </c>
      <c r="M18" s="6">
        <v>10</v>
      </c>
      <c r="N18" s="6">
        <v>195</v>
      </c>
      <c r="O18" s="6"/>
      <c r="P18" s="6">
        <v>11</v>
      </c>
      <c r="Q18" s="6">
        <f>Лист2!T18+Лист2!U18+Лист2!V18</f>
        <v>7</v>
      </c>
      <c r="R18" s="23">
        <f>Q18/P18*100</f>
        <v>63.63636363636363</v>
      </c>
      <c r="T18" s="31">
        <v>1</v>
      </c>
      <c r="U18" s="6"/>
      <c r="V18" s="6">
        <v>6</v>
      </c>
      <c r="W18" s="71">
        <v>0.5</v>
      </c>
      <c r="X18" s="69"/>
      <c r="Z18" s="62"/>
      <c r="AA18" s="63"/>
      <c r="AB18" s="63"/>
      <c r="AC18" s="60"/>
    </row>
    <row r="19" spans="1:29" ht="12.75">
      <c r="A19" s="21" t="s">
        <v>29</v>
      </c>
      <c r="B19" s="16" t="s">
        <v>29</v>
      </c>
      <c r="C19" s="6"/>
      <c r="D19" s="6">
        <v>150</v>
      </c>
      <c r="E19" s="6"/>
      <c r="F19" s="25"/>
      <c r="G19" s="6">
        <v>510</v>
      </c>
      <c r="H19" s="6">
        <f t="shared" si="0"/>
        <v>115</v>
      </c>
      <c r="I19" s="23">
        <f t="shared" si="1"/>
        <v>22.54901960784314</v>
      </c>
      <c r="J19" s="6">
        <v>50</v>
      </c>
      <c r="K19" s="6"/>
      <c r="L19" s="6"/>
      <c r="M19" s="6"/>
      <c r="N19" s="6">
        <v>65</v>
      </c>
      <c r="O19" s="6"/>
      <c r="P19" s="6">
        <v>6</v>
      </c>
      <c r="Q19" s="6"/>
      <c r="R19" s="6"/>
      <c r="T19" s="31"/>
      <c r="U19" s="6"/>
      <c r="V19" s="6"/>
      <c r="W19" s="6"/>
      <c r="X19" s="62"/>
      <c r="Z19" s="62"/>
      <c r="AA19" s="63"/>
      <c r="AB19" s="63"/>
      <c r="AC19" s="60"/>
    </row>
    <row r="20" spans="1:29" ht="12.75">
      <c r="A20" s="21" t="s">
        <v>26</v>
      </c>
      <c r="B20" s="15" t="s">
        <v>26</v>
      </c>
      <c r="C20" s="6"/>
      <c r="D20" s="6">
        <v>70</v>
      </c>
      <c r="E20" s="6"/>
      <c r="F20" s="25"/>
      <c r="G20" s="6">
        <v>300</v>
      </c>
      <c r="H20" s="6"/>
      <c r="I20" s="6"/>
      <c r="J20" s="6"/>
      <c r="K20" s="6"/>
      <c r="L20" s="6"/>
      <c r="M20" s="6"/>
      <c r="N20" s="6"/>
      <c r="O20" s="6"/>
      <c r="P20" s="6">
        <v>8</v>
      </c>
      <c r="Q20" s="6"/>
      <c r="R20" s="6"/>
      <c r="T20" s="31"/>
      <c r="U20" s="6"/>
      <c r="V20" s="6"/>
      <c r="W20" s="6"/>
      <c r="X20" s="62"/>
      <c r="Z20" s="62"/>
      <c r="AA20" s="63"/>
      <c r="AB20" s="63"/>
      <c r="AC20" s="60"/>
    </row>
    <row r="21" spans="1:29" ht="12.75">
      <c r="A21" s="21" t="s">
        <v>10</v>
      </c>
      <c r="B21" s="16" t="s">
        <v>10</v>
      </c>
      <c r="C21" s="25"/>
      <c r="D21" s="71">
        <v>154</v>
      </c>
      <c r="E21" s="71">
        <v>200</v>
      </c>
      <c r="F21" s="72">
        <f>E21/D21*100</f>
        <v>129.87012987012986</v>
      </c>
      <c r="G21" s="6">
        <v>520</v>
      </c>
      <c r="H21" s="6">
        <f>J21+K21+L21+M21+N21</f>
        <v>420</v>
      </c>
      <c r="I21" s="23">
        <f>H21/G21*100</f>
        <v>80.76923076923077</v>
      </c>
      <c r="J21" s="6">
        <v>110</v>
      </c>
      <c r="K21" s="6">
        <v>30</v>
      </c>
      <c r="L21" s="6">
        <v>130</v>
      </c>
      <c r="M21" s="6"/>
      <c r="N21" s="6">
        <v>150</v>
      </c>
      <c r="O21" s="6">
        <v>13</v>
      </c>
      <c r="P21" s="6">
        <v>19</v>
      </c>
      <c r="Q21" s="6">
        <f>Лист2!T21+Лист2!U21+Лист2!V21</f>
        <v>14</v>
      </c>
      <c r="R21" s="23">
        <f>Q21/P21*100</f>
        <v>73.68421052631578</v>
      </c>
      <c r="T21" s="31">
        <v>4</v>
      </c>
      <c r="U21" s="6"/>
      <c r="V21" s="6">
        <v>10</v>
      </c>
      <c r="W21" s="71">
        <v>0.5</v>
      </c>
      <c r="X21" s="69"/>
      <c r="Z21" s="62"/>
      <c r="AA21" s="63"/>
      <c r="AB21" s="63"/>
      <c r="AC21" s="60"/>
    </row>
    <row r="22" spans="1:29" ht="12.75">
      <c r="A22" s="21" t="s">
        <v>11</v>
      </c>
      <c r="B22" s="15" t="s">
        <v>11</v>
      </c>
      <c r="C22" s="25"/>
      <c r="D22" s="6">
        <v>14</v>
      </c>
      <c r="E22" s="6"/>
      <c r="F22" s="25"/>
      <c r="G22" s="71">
        <v>308</v>
      </c>
      <c r="H22" s="71">
        <f>J22+K22+L22+M22+N22</f>
        <v>420</v>
      </c>
      <c r="I22" s="72">
        <v>100</v>
      </c>
      <c r="J22" s="6">
        <v>165</v>
      </c>
      <c r="K22" s="6"/>
      <c r="L22" s="6">
        <v>25</v>
      </c>
      <c r="M22" s="6"/>
      <c r="N22" s="6">
        <v>230</v>
      </c>
      <c r="O22" s="6"/>
      <c r="P22" s="6">
        <v>10</v>
      </c>
      <c r="Q22" s="6"/>
      <c r="R22" s="6"/>
      <c r="T22" s="31"/>
      <c r="U22" s="6"/>
      <c r="V22" s="6"/>
      <c r="W22" s="71">
        <v>3</v>
      </c>
      <c r="X22" s="69"/>
      <c r="Z22" s="62"/>
      <c r="AA22" s="63"/>
      <c r="AB22" s="63"/>
      <c r="AC22" s="60"/>
    </row>
    <row r="23" spans="1:29" ht="12.75">
      <c r="A23" s="21" t="s">
        <v>12</v>
      </c>
      <c r="B23" s="16" t="s">
        <v>12</v>
      </c>
      <c r="C23" s="25">
        <v>10</v>
      </c>
      <c r="D23" s="6">
        <v>101</v>
      </c>
      <c r="E23" s="6">
        <v>60</v>
      </c>
      <c r="F23" s="54">
        <f>E23/D23*100</f>
        <v>59.4059405940594</v>
      </c>
      <c r="G23" s="71">
        <v>440</v>
      </c>
      <c r="H23" s="71">
        <f>J23+K23+L23+M23+N23</f>
        <v>440</v>
      </c>
      <c r="I23" s="72">
        <f>H23/G23*100</f>
        <v>100</v>
      </c>
      <c r="J23" s="6">
        <v>200</v>
      </c>
      <c r="K23" s="6">
        <v>10</v>
      </c>
      <c r="L23" s="6">
        <v>30</v>
      </c>
      <c r="M23" s="6"/>
      <c r="N23" s="6">
        <v>200</v>
      </c>
      <c r="O23" s="6">
        <v>10</v>
      </c>
      <c r="P23" s="6">
        <v>17</v>
      </c>
      <c r="Q23" s="6">
        <f>Лист2!T23+Лист2!U23+Лист2!V23</f>
        <v>11</v>
      </c>
      <c r="R23" s="23">
        <f>Q23/P23*100</f>
        <v>64.70588235294117</v>
      </c>
      <c r="T23" s="31">
        <v>3</v>
      </c>
      <c r="U23" s="6">
        <v>3</v>
      </c>
      <c r="V23" s="6">
        <v>5</v>
      </c>
      <c r="W23" s="71">
        <v>1</v>
      </c>
      <c r="X23" s="69"/>
      <c r="Z23" s="62"/>
      <c r="AA23" s="63"/>
      <c r="AB23" s="63"/>
      <c r="AC23" s="60"/>
    </row>
    <row r="24" spans="1:29" ht="12.75">
      <c r="A24" s="21" t="s">
        <v>13</v>
      </c>
      <c r="B24" s="15" t="s">
        <v>13</v>
      </c>
      <c r="C24" s="25"/>
      <c r="D24" s="6">
        <v>70</v>
      </c>
      <c r="E24" s="6"/>
      <c r="F24" s="25"/>
      <c r="G24" s="6">
        <v>519</v>
      </c>
      <c r="H24" s="6">
        <f>J24+K24+L24+M24+N24</f>
        <v>477</v>
      </c>
      <c r="I24" s="23">
        <f>H24/G24*100</f>
        <v>91.90751445086705</v>
      </c>
      <c r="J24" s="6">
        <v>260</v>
      </c>
      <c r="K24" s="6">
        <v>10</v>
      </c>
      <c r="L24" s="6">
        <v>76</v>
      </c>
      <c r="M24" s="6"/>
      <c r="N24" s="6">
        <v>131</v>
      </c>
      <c r="O24" s="6"/>
      <c r="P24" s="6">
        <v>3</v>
      </c>
      <c r="Q24" s="6"/>
      <c r="R24" s="6"/>
      <c r="T24" s="31"/>
      <c r="U24" s="6"/>
      <c r="V24" s="6"/>
      <c r="W24" s="6"/>
      <c r="X24" s="69"/>
      <c r="Z24" s="62"/>
      <c r="AA24" s="63"/>
      <c r="AB24" s="63"/>
      <c r="AC24" s="60"/>
    </row>
    <row r="25" spans="1:29" ht="12.75">
      <c r="A25" s="21" t="s">
        <v>27</v>
      </c>
      <c r="B25" s="16" t="s">
        <v>27</v>
      </c>
      <c r="C25" s="25"/>
      <c r="D25" s="6"/>
      <c r="E25" s="6"/>
      <c r="F25" s="25"/>
      <c r="G25" s="6"/>
      <c r="H25" s="6" t="s">
        <v>39</v>
      </c>
      <c r="I25" s="6" t="s">
        <v>39</v>
      </c>
      <c r="J25" s="6" t="s">
        <v>39</v>
      </c>
      <c r="K25" s="6" t="s">
        <v>39</v>
      </c>
      <c r="L25" s="6" t="s">
        <v>39</v>
      </c>
      <c r="M25" s="6" t="s">
        <v>39</v>
      </c>
      <c r="N25" s="6" t="s">
        <v>39</v>
      </c>
      <c r="O25" s="6"/>
      <c r="P25" s="6"/>
      <c r="Q25" s="6"/>
      <c r="R25" s="6"/>
      <c r="T25" s="31"/>
      <c r="U25" s="6"/>
      <c r="V25" s="6"/>
      <c r="W25" s="6"/>
      <c r="X25" s="62"/>
      <c r="Z25" s="62"/>
      <c r="AA25" s="63"/>
      <c r="AB25" s="63"/>
      <c r="AC25" s="60"/>
    </row>
    <row r="26" spans="1:29" ht="12.75">
      <c r="A26" s="21" t="s">
        <v>14</v>
      </c>
      <c r="B26" s="15" t="s">
        <v>14</v>
      </c>
      <c r="C26" s="25"/>
      <c r="D26" s="6"/>
      <c r="E26" s="6"/>
      <c r="F26" s="25"/>
      <c r="G26" s="6">
        <v>466</v>
      </c>
      <c r="H26" s="6">
        <f aca="true" t="shared" si="2" ref="H26:H33">J26+K26+L26+M26+N26</f>
        <v>445</v>
      </c>
      <c r="I26" s="23">
        <f aca="true" t="shared" si="3" ref="I26:I33">H26/G26*100</f>
        <v>95.49356223175965</v>
      </c>
      <c r="J26" s="6">
        <v>133</v>
      </c>
      <c r="K26" s="6"/>
      <c r="L26" s="6">
        <v>60</v>
      </c>
      <c r="M26" s="6">
        <v>18</v>
      </c>
      <c r="N26" s="6">
        <v>234</v>
      </c>
      <c r="O26" s="6"/>
      <c r="P26" s="6"/>
      <c r="Q26" s="6"/>
      <c r="R26" s="6"/>
      <c r="T26" s="31"/>
      <c r="U26" s="6"/>
      <c r="V26" s="6"/>
      <c r="W26" s="6"/>
      <c r="X26" s="62"/>
      <c r="Z26" s="62"/>
      <c r="AA26" s="63"/>
      <c r="AB26" s="63"/>
      <c r="AC26" s="60"/>
    </row>
    <row r="27" spans="1:29" ht="12.75">
      <c r="A27" s="21" t="s">
        <v>15</v>
      </c>
      <c r="B27" s="16" t="s">
        <v>15</v>
      </c>
      <c r="C27" s="25"/>
      <c r="D27" s="71">
        <v>97</v>
      </c>
      <c r="E27" s="71">
        <v>97</v>
      </c>
      <c r="F27" s="72">
        <f aca="true" t="shared" si="4" ref="F27:F32">E27/D27*100</f>
        <v>100</v>
      </c>
      <c r="G27" s="71">
        <v>435</v>
      </c>
      <c r="H27" s="71">
        <f t="shared" si="2"/>
        <v>435</v>
      </c>
      <c r="I27" s="72">
        <f t="shared" si="3"/>
        <v>100</v>
      </c>
      <c r="J27" s="6">
        <v>180</v>
      </c>
      <c r="K27" s="6">
        <v>25</v>
      </c>
      <c r="L27" s="6">
        <v>30</v>
      </c>
      <c r="M27" s="6"/>
      <c r="N27" s="6">
        <v>200</v>
      </c>
      <c r="O27" s="6"/>
      <c r="P27" s="91">
        <v>12</v>
      </c>
      <c r="Q27" s="91">
        <f>Лист2!T27+Лист2!U27+Лист2!V27</f>
        <v>12</v>
      </c>
      <c r="R27" s="92">
        <f>Q27/P27*100</f>
        <v>100</v>
      </c>
      <c r="T27" s="31">
        <v>2</v>
      </c>
      <c r="U27" s="6"/>
      <c r="V27" s="6">
        <v>10</v>
      </c>
      <c r="W27" s="6"/>
      <c r="X27" s="69"/>
      <c r="Z27" s="62"/>
      <c r="AA27" s="63"/>
      <c r="AB27" s="63"/>
      <c r="AC27" s="60"/>
    </row>
    <row r="28" spans="1:29" ht="12.75">
      <c r="A28" s="21" t="s">
        <v>16</v>
      </c>
      <c r="B28" s="15" t="s">
        <v>16</v>
      </c>
      <c r="C28" s="25"/>
      <c r="D28" s="6">
        <v>122</v>
      </c>
      <c r="E28" s="6">
        <v>65</v>
      </c>
      <c r="F28" s="54">
        <f t="shared" si="4"/>
        <v>53.278688524590166</v>
      </c>
      <c r="G28" s="6">
        <v>476</v>
      </c>
      <c r="H28" s="6">
        <f t="shared" si="2"/>
        <v>309</v>
      </c>
      <c r="I28" s="23">
        <f t="shared" si="3"/>
        <v>64.91596638655463</v>
      </c>
      <c r="J28" s="6">
        <v>115</v>
      </c>
      <c r="K28" s="6"/>
      <c r="L28" s="6">
        <v>35</v>
      </c>
      <c r="M28" s="6">
        <v>19</v>
      </c>
      <c r="N28" s="6">
        <v>140</v>
      </c>
      <c r="O28" s="6">
        <v>10</v>
      </c>
      <c r="P28" s="6">
        <v>8</v>
      </c>
      <c r="Q28" s="6">
        <f>Лист2!T28+Лист2!U28+Лист2!V28</f>
        <v>2</v>
      </c>
      <c r="R28" s="23">
        <f>Q28/P28*100</f>
        <v>25</v>
      </c>
      <c r="T28" s="31">
        <v>2</v>
      </c>
      <c r="U28" s="6"/>
      <c r="V28" s="6"/>
      <c r="W28" s="6">
        <v>1</v>
      </c>
      <c r="X28" s="69"/>
      <c r="Z28" s="62"/>
      <c r="AA28" s="63"/>
      <c r="AB28" s="63"/>
      <c r="AC28" s="60"/>
    </row>
    <row r="29" spans="1:29" ht="12.75">
      <c r="A29" s="21" t="s">
        <v>17</v>
      </c>
      <c r="B29" s="16" t="s">
        <v>17</v>
      </c>
      <c r="C29" s="25"/>
      <c r="D29" s="6">
        <v>116</v>
      </c>
      <c r="E29" s="6">
        <v>28</v>
      </c>
      <c r="F29" s="54">
        <f t="shared" si="4"/>
        <v>24.137931034482758</v>
      </c>
      <c r="G29" s="6">
        <v>454</v>
      </c>
      <c r="H29" s="6">
        <f t="shared" si="2"/>
        <v>364</v>
      </c>
      <c r="I29" s="23">
        <f t="shared" si="3"/>
        <v>80.1762114537445</v>
      </c>
      <c r="J29" s="6">
        <v>182</v>
      </c>
      <c r="K29" s="6"/>
      <c r="L29" s="6">
        <v>18</v>
      </c>
      <c r="M29" s="6"/>
      <c r="N29" s="6">
        <v>164</v>
      </c>
      <c r="O29" s="6"/>
      <c r="P29" s="6"/>
      <c r="Q29" s="6"/>
      <c r="R29" s="6"/>
      <c r="T29" s="31"/>
      <c r="U29" s="6"/>
      <c r="V29" s="6"/>
      <c r="W29" s="6"/>
      <c r="X29" s="69"/>
      <c r="Z29" s="62"/>
      <c r="AA29" s="63"/>
      <c r="AB29" s="63"/>
      <c r="AC29" s="60"/>
    </row>
    <row r="30" spans="1:29" ht="12.75">
      <c r="A30" s="21" t="s">
        <v>18</v>
      </c>
      <c r="B30" s="15" t="s">
        <v>18</v>
      </c>
      <c r="C30" s="25"/>
      <c r="D30" s="71">
        <v>140</v>
      </c>
      <c r="E30" s="71">
        <v>141</v>
      </c>
      <c r="F30" s="72">
        <v>100</v>
      </c>
      <c r="G30" s="71">
        <v>644</v>
      </c>
      <c r="H30" s="71">
        <f t="shared" si="2"/>
        <v>684</v>
      </c>
      <c r="I30" s="72">
        <v>100</v>
      </c>
      <c r="J30" s="6">
        <v>161</v>
      </c>
      <c r="K30" s="6">
        <v>15</v>
      </c>
      <c r="L30" s="6">
        <v>4</v>
      </c>
      <c r="M30" s="6">
        <v>92</v>
      </c>
      <c r="N30" s="6">
        <v>412</v>
      </c>
      <c r="O30" s="6">
        <v>6</v>
      </c>
      <c r="P30" s="6">
        <v>20</v>
      </c>
      <c r="Q30" s="6">
        <f>Лист2!T30+Лист2!U30+Лист2!V30</f>
        <v>18</v>
      </c>
      <c r="R30" s="23">
        <f>Q30/P30*100</f>
        <v>90</v>
      </c>
      <c r="T30" s="31"/>
      <c r="U30" s="6">
        <v>15</v>
      </c>
      <c r="V30" s="6">
        <v>3</v>
      </c>
      <c r="W30" s="6"/>
      <c r="X30" s="69"/>
      <c r="Z30" s="62"/>
      <c r="AA30" s="63"/>
      <c r="AB30" s="63"/>
      <c r="AC30" s="60"/>
    </row>
    <row r="31" spans="1:29" ht="12.75">
      <c r="A31" s="21" t="s">
        <v>20</v>
      </c>
      <c r="B31" s="16" t="s">
        <v>20</v>
      </c>
      <c r="C31" s="6"/>
      <c r="D31" s="71">
        <v>60</v>
      </c>
      <c r="E31" s="71">
        <v>60</v>
      </c>
      <c r="F31" s="72">
        <f t="shared" si="4"/>
        <v>100</v>
      </c>
      <c r="G31" s="71">
        <v>338</v>
      </c>
      <c r="H31" s="71">
        <f t="shared" si="2"/>
        <v>442</v>
      </c>
      <c r="I31" s="72">
        <v>100</v>
      </c>
      <c r="J31" s="6">
        <v>150</v>
      </c>
      <c r="K31" s="6">
        <v>10</v>
      </c>
      <c r="L31" s="6">
        <v>40</v>
      </c>
      <c r="M31" s="6">
        <v>10</v>
      </c>
      <c r="N31" s="6">
        <v>232</v>
      </c>
      <c r="O31" s="6">
        <v>3.5</v>
      </c>
      <c r="P31" s="6">
        <v>5</v>
      </c>
      <c r="Q31" s="6"/>
      <c r="R31" s="6"/>
      <c r="T31" s="31"/>
      <c r="U31" s="6"/>
      <c r="V31" s="6"/>
      <c r="W31" s="6"/>
      <c r="X31" s="62"/>
      <c r="Z31" s="62"/>
      <c r="AA31" s="63"/>
      <c r="AB31" s="63"/>
      <c r="AC31" s="60"/>
    </row>
    <row r="32" spans="1:29" ht="12.75">
      <c r="A32" s="21" t="s">
        <v>19</v>
      </c>
      <c r="B32" s="15" t="s">
        <v>19</v>
      </c>
      <c r="C32" s="6"/>
      <c r="D32" s="6">
        <v>110</v>
      </c>
      <c r="E32" s="6">
        <v>35</v>
      </c>
      <c r="F32" s="54">
        <f t="shared" si="4"/>
        <v>31.818181818181817</v>
      </c>
      <c r="G32" s="71">
        <v>320</v>
      </c>
      <c r="H32" s="71">
        <f t="shared" si="2"/>
        <v>320</v>
      </c>
      <c r="I32" s="72">
        <f t="shared" si="3"/>
        <v>100</v>
      </c>
      <c r="J32" s="6">
        <v>70</v>
      </c>
      <c r="K32" s="6">
        <v>15</v>
      </c>
      <c r="L32" s="6">
        <v>25</v>
      </c>
      <c r="M32" s="6"/>
      <c r="N32" s="6">
        <v>210</v>
      </c>
      <c r="O32" s="6"/>
      <c r="P32" s="6">
        <v>5</v>
      </c>
      <c r="Q32" s="6">
        <f>Лист2!T32+Лист2!U32+Лист2!V32</f>
        <v>2</v>
      </c>
      <c r="R32" s="23">
        <f>Q32/P32*100</f>
        <v>40</v>
      </c>
      <c r="T32" s="31"/>
      <c r="U32" s="6"/>
      <c r="V32" s="6">
        <v>2</v>
      </c>
      <c r="W32" s="6">
        <v>1</v>
      </c>
      <c r="X32" s="69"/>
      <c r="Z32" s="62"/>
      <c r="AA32" s="63"/>
      <c r="AB32" s="63"/>
      <c r="AC32" s="60"/>
    </row>
    <row r="33" spans="1:29" ht="12.75">
      <c r="A33" s="21" t="s">
        <v>30</v>
      </c>
      <c r="B33" s="16" t="s">
        <v>30</v>
      </c>
      <c r="C33" s="6"/>
      <c r="D33" s="6"/>
      <c r="E33" s="6"/>
      <c r="F33" s="25"/>
      <c r="G33" s="6">
        <v>485</v>
      </c>
      <c r="H33" s="6">
        <f t="shared" si="2"/>
        <v>183</v>
      </c>
      <c r="I33" s="23">
        <f t="shared" si="3"/>
        <v>37.7319587628866</v>
      </c>
      <c r="J33" s="6">
        <v>40</v>
      </c>
      <c r="K33" s="6">
        <v>13</v>
      </c>
      <c r="L33" s="6">
        <v>40</v>
      </c>
      <c r="M33" s="6"/>
      <c r="N33" s="6">
        <v>90</v>
      </c>
      <c r="O33" s="6"/>
      <c r="P33" s="6">
        <v>10</v>
      </c>
      <c r="Q33" s="6"/>
      <c r="R33" s="6"/>
      <c r="T33" s="31"/>
      <c r="U33" s="6"/>
      <c r="V33" s="6"/>
      <c r="W33" s="6"/>
      <c r="X33" s="69"/>
      <c r="Z33" s="62"/>
      <c r="AA33" s="63"/>
      <c r="AB33" s="63"/>
      <c r="AC33" s="60"/>
    </row>
    <row r="34" spans="1:29" ht="12.75">
      <c r="A34" s="21"/>
      <c r="B34" s="16"/>
      <c r="C34" s="6"/>
      <c r="D34" s="6"/>
      <c r="E34" s="6"/>
      <c r="F34" s="2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T34" s="31"/>
      <c r="U34" s="6"/>
      <c r="V34" s="6"/>
      <c r="W34" s="6"/>
      <c r="X34" s="62"/>
      <c r="Z34" s="62"/>
      <c r="AA34" s="63"/>
      <c r="AB34" s="63"/>
      <c r="AC34" s="60"/>
    </row>
    <row r="35" spans="1:28" ht="12.75">
      <c r="A35" s="21" t="s">
        <v>21</v>
      </c>
      <c r="B35" s="16" t="s">
        <v>21</v>
      </c>
      <c r="C35" s="6">
        <f>SUM(C7:C34)</f>
        <v>10</v>
      </c>
      <c r="D35" s="6">
        <f>SUM(D7:D34)</f>
        <v>3061</v>
      </c>
      <c r="E35" s="6">
        <f>SUM(E7:E34)</f>
        <v>1992</v>
      </c>
      <c r="F35" s="54">
        <f>E35/D35*100</f>
        <v>65.07677229663508</v>
      </c>
      <c r="G35" s="6">
        <f>SUM(G7:G34)</f>
        <v>12708</v>
      </c>
      <c r="H35" s="6">
        <f>SUM(H7:H34)</f>
        <v>11304</v>
      </c>
      <c r="I35" s="23">
        <f>H35/G35*100</f>
        <v>88.95184135977338</v>
      </c>
      <c r="J35" s="6">
        <f aca="true" t="shared" si="5" ref="J35:Q35">SUM(J7:J34)</f>
        <v>3929</v>
      </c>
      <c r="K35" s="6">
        <f t="shared" si="5"/>
        <v>263</v>
      </c>
      <c r="L35" s="6">
        <f t="shared" si="5"/>
        <v>1020</v>
      </c>
      <c r="M35" s="6">
        <f t="shared" si="5"/>
        <v>346</v>
      </c>
      <c r="N35" s="6">
        <f t="shared" si="5"/>
        <v>5746</v>
      </c>
      <c r="O35" s="6">
        <f t="shared" si="5"/>
        <v>58.5</v>
      </c>
      <c r="P35" s="6">
        <f t="shared" si="5"/>
        <v>189</v>
      </c>
      <c r="Q35" s="6">
        <f t="shared" si="5"/>
        <v>86.8</v>
      </c>
      <c r="R35" s="23">
        <f>Q35/P35*100</f>
        <v>45.925925925925924</v>
      </c>
      <c r="T35" s="31">
        <f>SUM(T7:T34)</f>
        <v>18.8</v>
      </c>
      <c r="U35" s="6">
        <f>SUM(U8:U34)</f>
        <v>19</v>
      </c>
      <c r="V35" s="6">
        <f>SUM(V7:V34)</f>
        <v>49</v>
      </c>
      <c r="W35" s="6">
        <f>SUM(W7:W34)</f>
        <v>12.5</v>
      </c>
      <c r="X35" s="69"/>
      <c r="Z35" s="34"/>
      <c r="AA35" s="64"/>
      <c r="AB35" s="64"/>
    </row>
    <row r="36" spans="2:28" ht="12.75">
      <c r="B36" s="19"/>
      <c r="R36" s="42"/>
      <c r="S36" s="42"/>
      <c r="T36" s="42"/>
      <c r="U36" s="42"/>
      <c r="V36" s="34"/>
      <c r="W36" s="36"/>
      <c r="X36" s="36"/>
      <c r="Y36" s="36"/>
      <c r="Z36" s="65"/>
      <c r="AA36" s="2"/>
      <c r="AB36" s="2"/>
    </row>
    <row r="37" spans="2:26" ht="12.75">
      <c r="B37" s="26"/>
      <c r="R37" s="2"/>
      <c r="S37" s="2"/>
      <c r="T37" s="2"/>
      <c r="U37" s="2"/>
      <c r="V37" s="35"/>
      <c r="W37" s="36"/>
      <c r="X37" s="34"/>
      <c r="Y37" s="34"/>
      <c r="Z37" s="2"/>
    </row>
    <row r="38" spans="11:26" ht="12.75">
      <c r="K38" t="s">
        <v>53</v>
      </c>
      <c r="R38" s="2"/>
      <c r="S38" s="2"/>
      <c r="T38" s="2"/>
      <c r="U38" s="2"/>
      <c r="V38" s="26"/>
      <c r="W38" s="26"/>
      <c r="X38" s="41"/>
      <c r="Y38" s="41"/>
      <c r="Z38" s="2"/>
    </row>
  </sheetData>
  <printOptions/>
  <pageMargins left="0.5905511811023623" right="0.1968503937007874" top="0.984251968503937" bottom="0.7874015748031497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T41"/>
  <sheetViews>
    <sheetView zoomScale="75" zoomScaleNormal="75" workbookViewId="0" topLeftCell="A1">
      <selection activeCell="Q5" sqref="Q5"/>
    </sheetView>
  </sheetViews>
  <sheetFormatPr defaultColWidth="9.00390625" defaultRowHeight="12.75"/>
  <cols>
    <col min="1" max="1" width="18.625" style="0" customWidth="1"/>
    <col min="2" max="2" width="7.875" style="0" customWidth="1"/>
    <col min="3" max="3" width="7.25390625" style="0" customWidth="1"/>
    <col min="4" max="4" width="6.625" style="0" customWidth="1"/>
    <col min="5" max="5" width="7.625" style="0" customWidth="1"/>
    <col min="6" max="6" width="6.625" style="0" customWidth="1"/>
    <col min="7" max="7" width="6.375" style="0" customWidth="1"/>
    <col min="8" max="8" width="8.625" style="0" customWidth="1"/>
    <col min="9" max="9" width="8.375" style="0" customWidth="1"/>
    <col min="10" max="10" width="8.125" style="0" customWidth="1"/>
    <col min="11" max="12" width="9.00390625" style="0" customWidth="1"/>
    <col min="13" max="13" width="8.125" style="0" customWidth="1"/>
    <col min="14" max="14" width="9.75390625" style="0" customWidth="1"/>
    <col min="16" max="16" width="8.625" style="0" customWidth="1"/>
    <col min="17" max="17" width="8.00390625" style="0" customWidth="1"/>
    <col min="18" max="18" width="6.25390625" style="0" customWidth="1"/>
  </cols>
  <sheetData>
    <row r="4" spans="1:20" ht="12.75">
      <c r="A4" s="24" t="s">
        <v>31</v>
      </c>
      <c r="B4" s="66" t="s">
        <v>80</v>
      </c>
      <c r="C4" s="79"/>
      <c r="D4" s="79"/>
      <c r="E4" s="66" t="s">
        <v>82</v>
      </c>
      <c r="F4" s="58"/>
      <c r="G4" s="79"/>
      <c r="H4" s="32" t="s">
        <v>71</v>
      </c>
      <c r="I4" s="50" t="s">
        <v>98</v>
      </c>
      <c r="J4" s="48"/>
      <c r="K4" s="32" t="s">
        <v>73</v>
      </c>
      <c r="L4" s="32" t="s">
        <v>102</v>
      </c>
      <c r="M4" s="32" t="s">
        <v>94</v>
      </c>
      <c r="N4" s="32" t="s">
        <v>108</v>
      </c>
      <c r="O4" s="27" t="s">
        <v>107</v>
      </c>
      <c r="S4" s="2"/>
      <c r="T4" s="32" t="s">
        <v>43</v>
      </c>
    </row>
    <row r="5" spans="1:20" ht="12.75">
      <c r="A5" s="15" t="s">
        <v>0</v>
      </c>
      <c r="B5" s="74" t="s">
        <v>79</v>
      </c>
      <c r="C5" s="52"/>
      <c r="D5" s="52"/>
      <c r="E5" s="74" t="s">
        <v>83</v>
      </c>
      <c r="F5" s="67"/>
      <c r="G5" s="52"/>
      <c r="H5" s="22" t="s">
        <v>72</v>
      </c>
      <c r="I5" s="80"/>
      <c r="J5" s="40"/>
      <c r="K5" s="22" t="s">
        <v>74</v>
      </c>
      <c r="L5" s="22" t="s">
        <v>103</v>
      </c>
      <c r="M5" s="22" t="s">
        <v>95</v>
      </c>
      <c r="N5" s="22" t="s">
        <v>109</v>
      </c>
      <c r="O5" s="28" t="s">
        <v>100</v>
      </c>
      <c r="S5" s="2"/>
      <c r="T5" s="22" t="s">
        <v>54</v>
      </c>
    </row>
    <row r="6" spans="1:20" ht="12.75">
      <c r="A6" s="17"/>
      <c r="B6" s="5" t="s">
        <v>24</v>
      </c>
      <c r="C6" s="5" t="s">
        <v>33</v>
      </c>
      <c r="D6" s="5" t="s">
        <v>36</v>
      </c>
      <c r="E6" s="5" t="s">
        <v>24</v>
      </c>
      <c r="F6" s="5" t="s">
        <v>33</v>
      </c>
      <c r="G6" s="57" t="s">
        <v>36</v>
      </c>
      <c r="H6" s="5" t="s">
        <v>37</v>
      </c>
      <c r="I6" s="3" t="s">
        <v>49</v>
      </c>
      <c r="J6" s="40" t="s">
        <v>99</v>
      </c>
      <c r="K6" s="5" t="s">
        <v>37</v>
      </c>
      <c r="L6" s="5" t="s">
        <v>104</v>
      </c>
      <c r="M6" s="5" t="s">
        <v>96</v>
      </c>
      <c r="N6" s="5" t="s">
        <v>37</v>
      </c>
      <c r="O6" s="1" t="s">
        <v>106</v>
      </c>
      <c r="S6" s="2"/>
      <c r="T6" s="43" t="s">
        <v>37</v>
      </c>
    </row>
    <row r="7" spans="1:20" ht="12.75">
      <c r="A7" s="16" t="s">
        <v>1</v>
      </c>
      <c r="B7" s="6">
        <v>20</v>
      </c>
      <c r="C7" s="6">
        <v>15</v>
      </c>
      <c r="D7" s="23">
        <f>C7/B7*100</f>
        <v>75</v>
      </c>
      <c r="E7" s="71">
        <v>150</v>
      </c>
      <c r="F7" s="71">
        <v>150</v>
      </c>
      <c r="G7" s="72">
        <f>F7/E7*100</f>
        <v>100</v>
      </c>
      <c r="H7" s="6">
        <v>1710</v>
      </c>
      <c r="I7" s="3"/>
      <c r="J7" s="6"/>
      <c r="K7" s="6">
        <v>60</v>
      </c>
      <c r="L7" s="6"/>
      <c r="M7" s="71">
        <v>60</v>
      </c>
      <c r="N7" s="6"/>
      <c r="O7" s="6"/>
      <c r="S7" s="34"/>
      <c r="T7" s="43">
        <v>10</v>
      </c>
    </row>
    <row r="8" spans="1:20" ht="12.75">
      <c r="A8" s="16" t="s">
        <v>2</v>
      </c>
      <c r="B8" s="71">
        <v>20</v>
      </c>
      <c r="C8" s="71">
        <v>20</v>
      </c>
      <c r="D8" s="72">
        <f>C8/B8*100</f>
        <v>100</v>
      </c>
      <c r="E8" s="71">
        <v>100</v>
      </c>
      <c r="F8" s="71">
        <v>100</v>
      </c>
      <c r="G8" s="72">
        <f>F8/E8*100</f>
        <v>100</v>
      </c>
      <c r="H8" s="6">
        <v>865</v>
      </c>
      <c r="I8" s="6">
        <v>134</v>
      </c>
      <c r="J8" s="6"/>
      <c r="K8" s="6">
        <v>100</v>
      </c>
      <c r="L8" s="6"/>
      <c r="M8" s="6">
        <v>70</v>
      </c>
      <c r="N8" s="6"/>
      <c r="O8" s="6">
        <v>175</v>
      </c>
      <c r="S8" s="34"/>
      <c r="T8" s="25"/>
    </row>
    <row r="9" spans="1:20" ht="12.75">
      <c r="A9" s="16" t="s">
        <v>3</v>
      </c>
      <c r="B9" s="71">
        <v>5</v>
      </c>
      <c r="C9" s="71">
        <v>6</v>
      </c>
      <c r="D9" s="72">
        <f>C9/B9*100</f>
        <v>120</v>
      </c>
      <c r="E9" s="71">
        <v>10</v>
      </c>
      <c r="F9" s="71">
        <v>12</v>
      </c>
      <c r="G9" s="72">
        <f>F9/E9*100</f>
        <v>120</v>
      </c>
      <c r="H9" s="6">
        <v>40</v>
      </c>
      <c r="I9" s="6">
        <v>10</v>
      </c>
      <c r="J9" s="6">
        <v>80</v>
      </c>
      <c r="K9" s="6"/>
      <c r="L9" s="6"/>
      <c r="M9" s="6"/>
      <c r="N9" s="6"/>
      <c r="O9" s="6" t="s">
        <v>32</v>
      </c>
      <c r="S9" s="34"/>
      <c r="T9" s="25"/>
    </row>
    <row r="10" spans="1:20" ht="12.75">
      <c r="A10" s="16" t="s">
        <v>4</v>
      </c>
      <c r="B10" s="71">
        <v>15</v>
      </c>
      <c r="C10" s="71">
        <v>15</v>
      </c>
      <c r="D10" s="72">
        <f>C10/B10*100</f>
        <v>100</v>
      </c>
      <c r="E10" s="6">
        <v>150</v>
      </c>
      <c r="F10" s="6">
        <v>110</v>
      </c>
      <c r="G10" s="23">
        <f>F10/E10*100</f>
        <v>73.33333333333333</v>
      </c>
      <c r="H10" s="6">
        <v>969</v>
      </c>
      <c r="I10" s="6"/>
      <c r="J10" s="6">
        <v>20</v>
      </c>
      <c r="K10" s="6"/>
      <c r="L10" s="6"/>
      <c r="M10" s="71">
        <v>94</v>
      </c>
      <c r="N10" s="6"/>
      <c r="O10" s="6"/>
      <c r="S10" s="34"/>
      <c r="T10" s="25"/>
    </row>
    <row r="11" spans="1:20" ht="12.75">
      <c r="A11" s="16" t="s">
        <v>5</v>
      </c>
      <c r="B11" s="6">
        <v>15</v>
      </c>
      <c r="C11" s="6"/>
      <c r="D11" s="6"/>
      <c r="E11" s="6">
        <v>20</v>
      </c>
      <c r="F11" s="6"/>
      <c r="G11" s="6"/>
      <c r="H11" s="6">
        <v>550</v>
      </c>
      <c r="I11" s="6">
        <v>70</v>
      </c>
      <c r="J11" s="6">
        <v>100</v>
      </c>
      <c r="K11" s="6"/>
      <c r="L11" s="6"/>
      <c r="M11" s="71">
        <v>60</v>
      </c>
      <c r="N11" s="6"/>
      <c r="O11" s="6"/>
      <c r="S11" s="34"/>
      <c r="T11" s="25"/>
    </row>
    <row r="12" spans="1:20" ht="12.75">
      <c r="A12" s="16" t="s">
        <v>6</v>
      </c>
      <c r="B12" s="6">
        <v>4</v>
      </c>
      <c r="C12" s="6"/>
      <c r="D12" s="6"/>
      <c r="E12" s="6"/>
      <c r="F12" s="6"/>
      <c r="G12" s="6"/>
      <c r="H12" s="6">
        <v>265</v>
      </c>
      <c r="I12" s="6">
        <v>50</v>
      </c>
      <c r="J12" s="6">
        <v>120</v>
      </c>
      <c r="K12" s="6"/>
      <c r="L12" s="6"/>
      <c r="M12" s="6" t="s">
        <v>39</v>
      </c>
      <c r="N12" s="6"/>
      <c r="O12" s="6"/>
      <c r="S12" s="34" t="s">
        <v>81</v>
      </c>
      <c r="T12" s="25"/>
    </row>
    <row r="13" spans="1:20" ht="12.75">
      <c r="A13" s="16" t="s">
        <v>7</v>
      </c>
      <c r="B13" s="6">
        <v>10</v>
      </c>
      <c r="C13" s="6"/>
      <c r="D13" s="6"/>
      <c r="E13" s="6"/>
      <c r="F13" s="6"/>
      <c r="G13" s="6"/>
      <c r="H13" s="6">
        <v>425</v>
      </c>
      <c r="I13" s="6">
        <v>40</v>
      </c>
      <c r="J13" s="6">
        <v>100</v>
      </c>
      <c r="K13" s="6"/>
      <c r="L13" s="6"/>
      <c r="M13" s="6" t="s">
        <v>39</v>
      </c>
      <c r="N13" s="6"/>
      <c r="O13" s="6"/>
      <c r="S13" s="34"/>
      <c r="T13" s="25"/>
    </row>
    <row r="14" spans="1:20" ht="12.75">
      <c r="A14" s="16" t="s">
        <v>8</v>
      </c>
      <c r="B14" s="6">
        <v>15</v>
      </c>
      <c r="C14" s="6"/>
      <c r="D14" s="6"/>
      <c r="E14" s="6">
        <v>20</v>
      </c>
      <c r="F14" s="6"/>
      <c r="G14" s="6"/>
      <c r="H14" s="6">
        <v>480</v>
      </c>
      <c r="I14" s="6">
        <v>50</v>
      </c>
      <c r="J14" s="6"/>
      <c r="K14" s="6"/>
      <c r="L14" s="6"/>
      <c r="M14" s="6" t="s">
        <v>39</v>
      </c>
      <c r="N14" s="6"/>
      <c r="O14" s="6"/>
      <c r="S14" s="34"/>
      <c r="T14" s="25"/>
    </row>
    <row r="15" spans="1:20" ht="12.75">
      <c r="A15" s="16" t="s">
        <v>28</v>
      </c>
      <c r="B15" s="6">
        <v>15</v>
      </c>
      <c r="C15" s="6"/>
      <c r="D15" s="6"/>
      <c r="E15" s="6">
        <v>100</v>
      </c>
      <c r="F15" s="6">
        <v>80</v>
      </c>
      <c r="G15" s="23">
        <f>F15/E15*100</f>
        <v>80</v>
      </c>
      <c r="H15" s="6">
        <v>330</v>
      </c>
      <c r="I15" s="6" t="s">
        <v>101</v>
      </c>
      <c r="J15" s="6"/>
      <c r="K15" s="6"/>
      <c r="L15" s="6"/>
      <c r="M15" s="71">
        <v>15</v>
      </c>
      <c r="N15" s="6"/>
      <c r="O15" s="6"/>
      <c r="S15" s="34"/>
      <c r="T15" s="25"/>
    </row>
    <row r="16" spans="1:20" ht="12.75">
      <c r="A16" s="16" t="s">
        <v>23</v>
      </c>
      <c r="B16" s="6">
        <v>10</v>
      </c>
      <c r="C16" s="6"/>
      <c r="D16" s="6"/>
      <c r="E16" s="6">
        <v>40</v>
      </c>
      <c r="F16" s="6"/>
      <c r="G16" s="6"/>
      <c r="H16" s="6">
        <v>156</v>
      </c>
      <c r="I16" s="6"/>
      <c r="J16" s="6"/>
      <c r="K16" s="6"/>
      <c r="L16" s="6"/>
      <c r="M16" s="71">
        <v>15</v>
      </c>
      <c r="N16" s="6"/>
      <c r="O16" s="6">
        <v>35</v>
      </c>
      <c r="S16" s="34"/>
      <c r="T16" s="25"/>
    </row>
    <row r="17" spans="1:20" ht="12.75">
      <c r="A17" s="16" t="s">
        <v>25</v>
      </c>
      <c r="B17" s="6">
        <v>10</v>
      </c>
      <c r="C17" s="6">
        <v>5</v>
      </c>
      <c r="D17" s="23">
        <f>C17/B17*100</f>
        <v>50</v>
      </c>
      <c r="E17" s="6">
        <v>50</v>
      </c>
      <c r="F17" s="6">
        <v>11</v>
      </c>
      <c r="G17" s="23">
        <f>F17/E17*100</f>
        <v>22</v>
      </c>
      <c r="H17" s="6">
        <v>200</v>
      </c>
      <c r="I17" s="6">
        <v>72</v>
      </c>
      <c r="J17" s="6">
        <v>40</v>
      </c>
      <c r="K17" s="6"/>
      <c r="L17" s="6"/>
      <c r="M17" s="71">
        <v>25</v>
      </c>
      <c r="N17" s="6"/>
      <c r="O17" s="6"/>
      <c r="S17" s="34"/>
      <c r="T17" s="25"/>
    </row>
    <row r="18" spans="1:20" ht="12.75">
      <c r="A18" s="16" t="s">
        <v>9</v>
      </c>
      <c r="B18" s="6">
        <v>15</v>
      </c>
      <c r="C18" s="6">
        <v>5</v>
      </c>
      <c r="D18" s="6"/>
      <c r="E18" s="71">
        <v>40</v>
      </c>
      <c r="F18" s="71">
        <v>40</v>
      </c>
      <c r="G18" s="72">
        <f>F18/E18*100</f>
        <v>100</v>
      </c>
      <c r="H18" s="6">
        <v>400</v>
      </c>
      <c r="I18" s="6">
        <v>56</v>
      </c>
      <c r="J18" s="6">
        <v>17</v>
      </c>
      <c r="K18" s="6" t="s">
        <v>32</v>
      </c>
      <c r="L18" s="6"/>
      <c r="M18" s="71">
        <v>155</v>
      </c>
      <c r="N18" s="6"/>
      <c r="O18" s="6"/>
      <c r="S18" s="34"/>
      <c r="T18" s="25"/>
    </row>
    <row r="19" spans="1:20" ht="12.75">
      <c r="A19" s="16" t="s">
        <v>29</v>
      </c>
      <c r="B19" s="6">
        <v>25</v>
      </c>
      <c r="C19" s="6"/>
      <c r="D19" s="6"/>
      <c r="E19" s="6"/>
      <c r="F19" s="6"/>
      <c r="G19" s="6"/>
      <c r="H19" s="6">
        <v>30</v>
      </c>
      <c r="I19" s="6"/>
      <c r="J19" s="6"/>
      <c r="K19" s="6"/>
      <c r="L19" s="6"/>
      <c r="M19" s="6"/>
      <c r="N19" s="6"/>
      <c r="O19" s="6"/>
      <c r="S19" s="34"/>
      <c r="T19" s="25"/>
    </row>
    <row r="20" spans="1:20" ht="12.75">
      <c r="A20" s="16" t="s">
        <v>26</v>
      </c>
      <c r="B20" s="6">
        <v>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S20" s="34"/>
      <c r="T20" s="25"/>
    </row>
    <row r="21" spans="1:20" ht="12.75">
      <c r="A21" s="16" t="s">
        <v>10</v>
      </c>
      <c r="B21" s="71">
        <v>10</v>
      </c>
      <c r="C21" s="71">
        <v>14</v>
      </c>
      <c r="D21" s="72">
        <v>100</v>
      </c>
      <c r="E21" s="6"/>
      <c r="F21" s="6">
        <v>4</v>
      </c>
      <c r="G21" s="6"/>
      <c r="H21" s="6">
        <v>610</v>
      </c>
      <c r="I21" s="6"/>
      <c r="J21" s="6"/>
      <c r="K21" s="6"/>
      <c r="L21" s="6"/>
      <c r="M21" s="71">
        <v>28</v>
      </c>
      <c r="N21" s="71">
        <v>21</v>
      </c>
      <c r="O21" s="25">
        <v>80</v>
      </c>
      <c r="R21" s="60"/>
      <c r="S21" s="34"/>
      <c r="T21" s="25"/>
    </row>
    <row r="22" spans="1:20" ht="12.75">
      <c r="A22" s="16" t="s">
        <v>11</v>
      </c>
      <c r="B22" s="6">
        <v>15</v>
      </c>
      <c r="C22" s="6"/>
      <c r="D22" s="6"/>
      <c r="E22" s="6"/>
      <c r="F22" s="6"/>
      <c r="G22" s="6"/>
      <c r="H22" s="6">
        <v>420</v>
      </c>
      <c r="I22" s="6"/>
      <c r="J22" s="6"/>
      <c r="K22" s="6"/>
      <c r="L22" s="6"/>
      <c r="M22" s="71">
        <v>19</v>
      </c>
      <c r="N22" s="71">
        <v>10</v>
      </c>
      <c r="O22" s="25" t="s">
        <v>39</v>
      </c>
      <c r="R22" s="60"/>
      <c r="S22" s="34"/>
      <c r="T22" s="25"/>
    </row>
    <row r="23" spans="1:20" ht="12.75">
      <c r="A23" s="16" t="s">
        <v>12</v>
      </c>
      <c r="B23" s="71">
        <v>15</v>
      </c>
      <c r="C23" s="71">
        <v>15</v>
      </c>
      <c r="D23" s="72">
        <f>C23/B23*100</f>
        <v>100</v>
      </c>
      <c r="E23" s="6"/>
      <c r="F23" s="6"/>
      <c r="G23" s="6"/>
      <c r="H23" s="6">
        <v>430</v>
      </c>
      <c r="I23" s="6">
        <v>50</v>
      </c>
      <c r="J23" s="6"/>
      <c r="K23" s="6"/>
      <c r="L23" s="6"/>
      <c r="M23" s="71">
        <v>100</v>
      </c>
      <c r="N23" s="6">
        <v>25</v>
      </c>
      <c r="O23" s="25"/>
      <c r="R23" s="60"/>
      <c r="S23" s="34"/>
      <c r="T23" s="25"/>
    </row>
    <row r="24" spans="1:20" ht="12.75">
      <c r="A24" s="16" t="s">
        <v>13</v>
      </c>
      <c r="B24" s="6">
        <v>10</v>
      </c>
      <c r="C24" s="6"/>
      <c r="D24" s="6"/>
      <c r="E24" s="6"/>
      <c r="F24" s="6"/>
      <c r="G24" s="6"/>
      <c r="H24" s="6">
        <v>477</v>
      </c>
      <c r="I24" s="6"/>
      <c r="J24" s="6"/>
      <c r="K24" s="6">
        <v>160</v>
      </c>
      <c r="L24" s="6">
        <v>130</v>
      </c>
      <c r="M24" s="71">
        <v>48</v>
      </c>
      <c r="N24" s="6">
        <v>5</v>
      </c>
      <c r="O24" s="25"/>
      <c r="R24" s="60"/>
      <c r="S24" s="34"/>
      <c r="T24" s="25"/>
    </row>
    <row r="25" spans="1:20" ht="12.75">
      <c r="A25" s="16" t="s">
        <v>27</v>
      </c>
      <c r="B25" s="6"/>
      <c r="C25" s="6"/>
      <c r="D25" s="6"/>
      <c r="E25" s="6"/>
      <c r="F25" s="6"/>
      <c r="G25" s="6"/>
      <c r="H25" s="6" t="s">
        <v>39</v>
      </c>
      <c r="I25" s="6"/>
      <c r="J25" s="6"/>
      <c r="K25" s="6"/>
      <c r="L25" s="6"/>
      <c r="M25" s="6"/>
      <c r="N25" s="6"/>
      <c r="O25" s="25"/>
      <c r="R25" s="60"/>
      <c r="S25" s="34"/>
      <c r="T25" s="25"/>
    </row>
    <row r="26" spans="1:20" ht="12.75">
      <c r="A26" s="16" t="s">
        <v>14</v>
      </c>
      <c r="B26" s="6"/>
      <c r="C26" s="6"/>
      <c r="D26" s="6"/>
      <c r="E26" s="6">
        <v>18</v>
      </c>
      <c r="F26" s="6"/>
      <c r="G26" s="6"/>
      <c r="H26" s="6">
        <v>445</v>
      </c>
      <c r="I26" s="6"/>
      <c r="J26" s="6"/>
      <c r="K26" s="6"/>
      <c r="L26" s="6"/>
      <c r="M26" s="6"/>
      <c r="N26" s="6"/>
      <c r="O26" s="25"/>
      <c r="R26" s="60"/>
      <c r="S26" s="34"/>
      <c r="T26" s="25"/>
    </row>
    <row r="27" spans="1:20" ht="12.75">
      <c r="A27" s="16" t="s">
        <v>15</v>
      </c>
      <c r="B27" s="91">
        <v>6</v>
      </c>
      <c r="C27" s="91">
        <v>6</v>
      </c>
      <c r="D27" s="92">
        <f>C27/B27*100</f>
        <v>100</v>
      </c>
      <c r="E27" s="6"/>
      <c r="F27" s="6"/>
      <c r="G27" s="6"/>
      <c r="H27" s="6">
        <v>532</v>
      </c>
      <c r="I27" s="6">
        <v>60</v>
      </c>
      <c r="J27" s="6"/>
      <c r="K27" s="6"/>
      <c r="L27" s="6"/>
      <c r="M27" s="71">
        <v>150</v>
      </c>
      <c r="N27" s="6"/>
      <c r="O27" s="25">
        <v>40</v>
      </c>
      <c r="R27" s="60"/>
      <c r="S27" s="34"/>
      <c r="T27" s="25"/>
    </row>
    <row r="28" spans="1:20" ht="12.75">
      <c r="A28" s="16" t="s">
        <v>16</v>
      </c>
      <c r="B28" s="6">
        <v>35</v>
      </c>
      <c r="C28" s="6"/>
      <c r="D28" s="6"/>
      <c r="E28" s="6">
        <v>200</v>
      </c>
      <c r="F28" s="6">
        <v>60</v>
      </c>
      <c r="G28" s="23">
        <f>F28/E28*100</f>
        <v>30</v>
      </c>
      <c r="H28" s="6">
        <v>450</v>
      </c>
      <c r="I28" s="6">
        <v>20</v>
      </c>
      <c r="J28" s="6"/>
      <c r="K28" s="6"/>
      <c r="L28" s="6"/>
      <c r="M28" s="6" t="s">
        <v>39</v>
      </c>
      <c r="N28" s="6"/>
      <c r="O28" s="25"/>
      <c r="R28" s="60"/>
      <c r="S28" s="34"/>
      <c r="T28" s="25"/>
    </row>
    <row r="29" spans="1:20" ht="12.75">
      <c r="A29" s="16" t="s">
        <v>17</v>
      </c>
      <c r="B29" s="6">
        <v>15</v>
      </c>
      <c r="C29" s="6">
        <v>10</v>
      </c>
      <c r="D29" s="23">
        <f>C29/B29*100</f>
        <v>66.66666666666666</v>
      </c>
      <c r="E29" s="91">
        <v>20</v>
      </c>
      <c r="F29" s="91">
        <v>20</v>
      </c>
      <c r="G29" s="92">
        <f>F29/E29*100</f>
        <v>100</v>
      </c>
      <c r="H29" s="6">
        <v>350</v>
      </c>
      <c r="I29" s="6"/>
      <c r="J29" s="6"/>
      <c r="K29" s="6"/>
      <c r="L29" s="6"/>
      <c r="M29" s="6" t="s">
        <v>39</v>
      </c>
      <c r="N29" s="6"/>
      <c r="O29" s="25" t="s">
        <v>39</v>
      </c>
      <c r="R29" s="60"/>
      <c r="S29" s="34"/>
      <c r="T29" s="25"/>
    </row>
    <row r="30" spans="1:20" ht="12.75">
      <c r="A30" s="16" t="s">
        <v>18</v>
      </c>
      <c r="B30" s="71">
        <v>15</v>
      </c>
      <c r="C30" s="71">
        <v>15</v>
      </c>
      <c r="D30" s="72">
        <f>C30/B30*100</f>
        <v>100</v>
      </c>
      <c r="E30" s="71">
        <v>30</v>
      </c>
      <c r="F30" s="71">
        <v>30</v>
      </c>
      <c r="G30" s="72">
        <f>F30/E30*100</f>
        <v>100</v>
      </c>
      <c r="H30" s="6">
        <v>954</v>
      </c>
      <c r="I30" s="6"/>
      <c r="J30" s="6"/>
      <c r="K30" s="6"/>
      <c r="L30" s="6">
        <v>164</v>
      </c>
      <c r="M30" s="71">
        <v>126</v>
      </c>
      <c r="N30" s="91">
        <v>36</v>
      </c>
      <c r="O30" s="25"/>
      <c r="R30" s="60"/>
      <c r="S30" s="34"/>
      <c r="T30" s="25">
        <v>45</v>
      </c>
    </row>
    <row r="31" spans="1:20" ht="12.75">
      <c r="A31" s="16" t="s">
        <v>20</v>
      </c>
      <c r="B31" s="6">
        <v>7</v>
      </c>
      <c r="C31" s="6">
        <v>3</v>
      </c>
      <c r="D31" s="23">
        <f>C31/B31*100</f>
        <v>42.857142857142854</v>
      </c>
      <c r="E31" s="6">
        <v>20</v>
      </c>
      <c r="F31" s="6"/>
      <c r="G31" s="6"/>
      <c r="H31" s="6">
        <v>400</v>
      </c>
      <c r="I31" s="6"/>
      <c r="J31" s="6"/>
      <c r="K31" s="6"/>
      <c r="L31" s="6"/>
      <c r="M31" s="6" t="s">
        <v>39</v>
      </c>
      <c r="N31" s="6"/>
      <c r="O31" s="6"/>
      <c r="S31" s="34"/>
      <c r="T31" s="25"/>
    </row>
    <row r="32" spans="1:20" ht="12.75">
      <c r="A32" s="16" t="s">
        <v>19</v>
      </c>
      <c r="B32" s="6">
        <v>25</v>
      </c>
      <c r="C32" s="6">
        <v>22</v>
      </c>
      <c r="D32" s="23">
        <f>C32/B32*100</f>
        <v>88</v>
      </c>
      <c r="E32" s="6">
        <v>60</v>
      </c>
      <c r="F32" s="6">
        <v>50</v>
      </c>
      <c r="G32" s="23">
        <f>F32/E32*100</f>
        <v>83.33333333333334</v>
      </c>
      <c r="H32" s="6">
        <v>370</v>
      </c>
      <c r="I32" s="6"/>
      <c r="J32" s="6"/>
      <c r="K32" s="6"/>
      <c r="L32" s="6"/>
      <c r="M32" s="71">
        <v>60</v>
      </c>
      <c r="N32" s="6"/>
      <c r="O32" s="6"/>
      <c r="S32" s="34"/>
      <c r="T32" s="25"/>
    </row>
    <row r="33" spans="1:20" ht="13.5" customHeight="1">
      <c r="A33" s="16" t="s">
        <v>30</v>
      </c>
      <c r="B33" s="6">
        <v>22</v>
      </c>
      <c r="C33" s="6"/>
      <c r="D33" s="6"/>
      <c r="E33" s="6">
        <v>25</v>
      </c>
      <c r="F33" s="6"/>
      <c r="G33" s="6"/>
      <c r="H33" s="6">
        <v>80</v>
      </c>
      <c r="I33" s="6">
        <v>17</v>
      </c>
      <c r="J33" s="6"/>
      <c r="K33" s="6"/>
      <c r="L33" s="6"/>
      <c r="M33" s="6" t="s">
        <v>39</v>
      </c>
      <c r="N33" s="6"/>
      <c r="O33" s="6"/>
      <c r="S33" s="34"/>
      <c r="T33" s="25"/>
    </row>
    <row r="34" spans="1:20" ht="12.75">
      <c r="A34" s="1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S34" s="34"/>
      <c r="T34" s="25"/>
    </row>
    <row r="35" spans="1:20" ht="12.75">
      <c r="A35" s="16" t="s">
        <v>21</v>
      </c>
      <c r="B35" s="6">
        <f>SUM(B7:B34)</f>
        <v>362</v>
      </c>
      <c r="C35" s="6">
        <f>SUM(C7:C34)</f>
        <v>151</v>
      </c>
      <c r="D35" s="23">
        <f>C35/B35*100</f>
        <v>41.71270718232044</v>
      </c>
      <c r="E35" s="6">
        <f>SUM(E7:E34)</f>
        <v>1053</v>
      </c>
      <c r="F35" s="6">
        <f>SUM(F7:F34)</f>
        <v>667</v>
      </c>
      <c r="G35" s="23">
        <f>F35/E35*100</f>
        <v>63.34283000949667</v>
      </c>
      <c r="H35" s="6">
        <f>SUM(H7:H34)</f>
        <v>11938</v>
      </c>
      <c r="I35" s="6">
        <f>SUM(I8:I34)</f>
        <v>629</v>
      </c>
      <c r="J35" s="6">
        <f>SUM(J8:J34)</f>
        <v>477</v>
      </c>
      <c r="K35" s="6">
        <f>SUM(K7:K34)</f>
        <v>320</v>
      </c>
      <c r="L35" s="6">
        <f>SUM(L7:L34)</f>
        <v>294</v>
      </c>
      <c r="M35" s="6">
        <f>SUM(M7:M34)</f>
        <v>1025</v>
      </c>
      <c r="N35" s="6">
        <f>SUM(N7:N34)</f>
        <v>97</v>
      </c>
      <c r="O35" s="6">
        <f>SUM(O7:O34)</f>
        <v>330</v>
      </c>
      <c r="S35" s="34"/>
      <c r="T35" s="25">
        <f>SUM(T7:T34)</f>
        <v>55</v>
      </c>
    </row>
    <row r="37" ht="12.75">
      <c r="H37" s="90"/>
    </row>
    <row r="39" ht="12.75">
      <c r="H39">
        <f>Лист1!U35+Лист2!E35+Лист2!H35+Лист2!O35+Лист2!Q35+Лист3!C35+Лист3!F35+Лист3!N35</f>
        <v>14370.199999999999</v>
      </c>
    </row>
    <row r="41" ht="12.75">
      <c r="H41" s="90">
        <f>H35/H39*100</f>
        <v>83.0746962463988</v>
      </c>
    </row>
  </sheetData>
  <printOptions/>
  <pageMargins left="0.984251968503937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S43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18.125" style="0" customWidth="1"/>
    <col min="2" max="3" width="8.00390625" style="0" customWidth="1"/>
    <col min="4" max="4" width="9.00390625" style="0" customWidth="1"/>
    <col min="5" max="5" width="7.875" style="0" customWidth="1"/>
    <col min="6" max="6" width="7.25390625" style="0" customWidth="1"/>
    <col min="7" max="7" width="7.00390625" style="0" customWidth="1"/>
    <col min="8" max="8" width="7.375" style="0" customWidth="1"/>
    <col min="9" max="9" width="7.25390625" style="0" customWidth="1"/>
    <col min="10" max="15" width="8.625" style="0" customWidth="1"/>
    <col min="16" max="18" width="9.00390625" style="0" customWidth="1"/>
  </cols>
  <sheetData>
    <row r="3" ht="12.75">
      <c r="R3" s="2"/>
    </row>
    <row r="4" spans="1:45" ht="12.75">
      <c r="A4" s="24" t="s">
        <v>31</v>
      </c>
      <c r="B4" s="39"/>
      <c r="C4" s="47"/>
      <c r="D4" s="47" t="s">
        <v>48</v>
      </c>
      <c r="E4" s="47"/>
      <c r="F4" s="47"/>
      <c r="G4" s="47"/>
      <c r="H4" s="47"/>
      <c r="I4" s="47"/>
      <c r="J4" s="47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2.75">
      <c r="A5" s="15" t="s">
        <v>0</v>
      </c>
      <c r="B5" s="39"/>
      <c r="C5" s="47" t="s">
        <v>49</v>
      </c>
      <c r="D5" s="31"/>
      <c r="E5" s="20"/>
      <c r="F5" s="33" t="s">
        <v>46</v>
      </c>
      <c r="G5" s="31"/>
      <c r="H5" s="20"/>
      <c r="I5" s="38" t="s">
        <v>47</v>
      </c>
      <c r="J5" s="38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2.75">
      <c r="A6" s="17"/>
      <c r="B6" s="25" t="s">
        <v>42</v>
      </c>
      <c r="C6" s="49" t="s">
        <v>33</v>
      </c>
      <c r="D6" s="20" t="s">
        <v>40</v>
      </c>
      <c r="E6" s="25" t="s">
        <v>42</v>
      </c>
      <c r="F6" s="49" t="s">
        <v>33</v>
      </c>
      <c r="G6" s="20" t="s">
        <v>40</v>
      </c>
      <c r="H6" s="25" t="s">
        <v>42</v>
      </c>
      <c r="I6" s="49" t="s">
        <v>33</v>
      </c>
      <c r="J6" s="20" t="s">
        <v>40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2.75">
      <c r="A7" s="16" t="s">
        <v>1</v>
      </c>
      <c r="B7" s="75">
        <v>270</v>
      </c>
      <c r="C7" s="75">
        <v>270</v>
      </c>
      <c r="D7" s="72">
        <f>C7/B7*100</f>
        <v>100</v>
      </c>
      <c r="E7" s="43">
        <v>2102</v>
      </c>
      <c r="F7" s="43"/>
      <c r="G7" s="43"/>
      <c r="H7" s="54">
        <v>1126</v>
      </c>
      <c r="I7" s="54"/>
      <c r="J7" s="55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2.75">
      <c r="A8" s="16" t="s">
        <v>2</v>
      </c>
      <c r="B8" s="71">
        <v>150</v>
      </c>
      <c r="C8" s="71">
        <v>180</v>
      </c>
      <c r="D8" s="72">
        <v>100</v>
      </c>
      <c r="E8" s="25">
        <v>1431</v>
      </c>
      <c r="F8" s="25">
        <v>75</v>
      </c>
      <c r="G8" s="54">
        <f>F8/E8*100</f>
        <v>5.2410901467505235</v>
      </c>
      <c r="H8" s="54">
        <v>995</v>
      </c>
      <c r="I8" s="54"/>
      <c r="J8" s="55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2.75">
      <c r="A9" s="16" t="s">
        <v>3</v>
      </c>
      <c r="B9" s="25">
        <v>40</v>
      </c>
      <c r="C9" s="25"/>
      <c r="D9" s="54"/>
      <c r="E9" s="25">
        <v>600</v>
      </c>
      <c r="F9" s="25"/>
      <c r="G9" s="25"/>
      <c r="H9" s="25">
        <v>327</v>
      </c>
      <c r="I9" s="54"/>
      <c r="J9" s="55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2.75">
      <c r="A10" s="16" t="s">
        <v>4</v>
      </c>
      <c r="B10" s="25"/>
      <c r="C10" s="25"/>
      <c r="D10" s="54"/>
      <c r="E10" s="25">
        <v>1518</v>
      </c>
      <c r="F10" s="25"/>
      <c r="G10" s="25"/>
      <c r="H10" s="54">
        <v>693</v>
      </c>
      <c r="I10" s="54"/>
      <c r="J10" s="55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2.75">
      <c r="A11" s="16" t="s">
        <v>5</v>
      </c>
      <c r="B11" s="25">
        <v>120</v>
      </c>
      <c r="C11" s="25">
        <v>50</v>
      </c>
      <c r="D11" s="54">
        <f>C11/B11*100</f>
        <v>41.66666666666667</v>
      </c>
      <c r="E11" s="25">
        <v>669</v>
      </c>
      <c r="F11" s="25"/>
      <c r="G11" s="25"/>
      <c r="H11" s="54">
        <v>478</v>
      </c>
      <c r="I11" s="54"/>
      <c r="J11" s="54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2.75">
      <c r="A12" s="16" t="s">
        <v>6</v>
      </c>
      <c r="B12" s="25"/>
      <c r="C12" s="25"/>
      <c r="D12" s="54"/>
      <c r="E12" s="25">
        <v>458</v>
      </c>
      <c r="F12" s="25"/>
      <c r="G12" s="25"/>
      <c r="H12" s="25">
        <v>418</v>
      </c>
      <c r="I12" s="54"/>
      <c r="J12" s="55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2.75">
      <c r="A13" s="16" t="s">
        <v>7</v>
      </c>
      <c r="B13" s="25"/>
      <c r="C13" s="25"/>
      <c r="D13" s="54"/>
      <c r="E13" s="25">
        <v>867</v>
      </c>
      <c r="F13" s="25"/>
      <c r="G13" s="25"/>
      <c r="H13" s="54">
        <v>280</v>
      </c>
      <c r="I13" s="54"/>
      <c r="J13" s="55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2.75">
      <c r="A14" s="16" t="s">
        <v>8</v>
      </c>
      <c r="B14" s="25"/>
      <c r="C14" s="25"/>
      <c r="D14" s="54"/>
      <c r="E14" s="25">
        <v>1089</v>
      </c>
      <c r="F14" s="25"/>
      <c r="G14" s="25"/>
      <c r="H14" s="25">
        <v>612</v>
      </c>
      <c r="I14" s="54"/>
      <c r="J14" s="55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2.75">
      <c r="A15" s="16" t="s">
        <v>28</v>
      </c>
      <c r="B15" s="25"/>
      <c r="C15" s="25"/>
      <c r="D15" s="54"/>
      <c r="E15" s="25">
        <v>1618</v>
      </c>
      <c r="F15" s="25">
        <v>122</v>
      </c>
      <c r="G15" s="54">
        <f>F15/E15*100</f>
        <v>7.5401730531520395</v>
      </c>
      <c r="H15" s="25">
        <v>435</v>
      </c>
      <c r="I15" s="54"/>
      <c r="J15" s="55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2.75">
      <c r="A16" s="16" t="s">
        <v>23</v>
      </c>
      <c r="B16" s="25">
        <v>50</v>
      </c>
      <c r="C16" s="25"/>
      <c r="D16" s="54"/>
      <c r="E16" s="25">
        <v>420</v>
      </c>
      <c r="F16" s="25"/>
      <c r="G16" s="25"/>
      <c r="H16" s="54">
        <v>252</v>
      </c>
      <c r="I16" s="54">
        <v>90</v>
      </c>
      <c r="J16" s="54">
        <f>I16/H16*100</f>
        <v>35.714285714285715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2.75">
      <c r="A17" s="16" t="s">
        <v>25</v>
      </c>
      <c r="B17" s="71">
        <v>80</v>
      </c>
      <c r="C17" s="71">
        <v>87</v>
      </c>
      <c r="D17" s="72">
        <v>100</v>
      </c>
      <c r="E17" s="25">
        <v>485</v>
      </c>
      <c r="F17" s="25"/>
      <c r="G17" s="25"/>
      <c r="H17" s="25">
        <v>282</v>
      </c>
      <c r="I17" s="54"/>
      <c r="J17" s="55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2.75">
      <c r="A18" s="16" t="s">
        <v>9</v>
      </c>
      <c r="B18" s="71">
        <v>125</v>
      </c>
      <c r="C18" s="71">
        <v>125</v>
      </c>
      <c r="D18" s="72">
        <f>C18/B18*100</f>
        <v>100</v>
      </c>
      <c r="E18" s="25">
        <v>486</v>
      </c>
      <c r="F18" s="25"/>
      <c r="G18" s="25"/>
      <c r="H18" s="54">
        <v>332</v>
      </c>
      <c r="I18" s="54">
        <v>250</v>
      </c>
      <c r="J18" s="54">
        <f>I18/H18*100</f>
        <v>75.30120481927712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2.75">
      <c r="A19" s="16" t="s">
        <v>29</v>
      </c>
      <c r="B19" s="25"/>
      <c r="C19" s="25"/>
      <c r="D19" s="54"/>
      <c r="E19" s="25">
        <v>2069</v>
      </c>
      <c r="F19" s="25"/>
      <c r="G19" s="25"/>
      <c r="H19" s="25">
        <v>650</v>
      </c>
      <c r="I19" s="54"/>
      <c r="J19" s="55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2.75">
      <c r="A20" s="16" t="s">
        <v>26</v>
      </c>
      <c r="B20" s="25"/>
      <c r="C20" s="25"/>
      <c r="D20" s="54"/>
      <c r="E20" s="25">
        <v>821</v>
      </c>
      <c r="F20" s="25"/>
      <c r="G20" s="25"/>
      <c r="H20" s="25">
        <v>349</v>
      </c>
      <c r="I20" s="54"/>
      <c r="J20" s="55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2.75">
      <c r="A21" s="16" t="s">
        <v>10</v>
      </c>
      <c r="B21" s="25">
        <v>125</v>
      </c>
      <c r="C21" s="25">
        <v>100</v>
      </c>
      <c r="D21" s="54">
        <f>C21/B21*100</f>
        <v>80</v>
      </c>
      <c r="E21" s="25">
        <v>884</v>
      </c>
      <c r="F21" s="25">
        <v>45</v>
      </c>
      <c r="G21" s="54">
        <f>F21/E21*100</f>
        <v>5.090497737556561</v>
      </c>
      <c r="H21" s="54">
        <v>370</v>
      </c>
      <c r="I21" s="54"/>
      <c r="J21" s="55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2.75">
      <c r="A22" s="16" t="s">
        <v>11</v>
      </c>
      <c r="B22" s="71">
        <v>35</v>
      </c>
      <c r="C22" s="71">
        <v>35</v>
      </c>
      <c r="D22" s="72">
        <f>C22/B22*100</f>
        <v>100</v>
      </c>
      <c r="E22" s="25">
        <v>409</v>
      </c>
      <c r="F22" s="25"/>
      <c r="G22" s="25"/>
      <c r="H22" s="54">
        <v>545</v>
      </c>
      <c r="I22" s="54"/>
      <c r="J22" s="55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2.75">
      <c r="A23" s="16" t="s">
        <v>12</v>
      </c>
      <c r="B23" s="71">
        <v>80</v>
      </c>
      <c r="C23" s="71">
        <v>80</v>
      </c>
      <c r="D23" s="72">
        <f>C23/B23*100</f>
        <v>100</v>
      </c>
      <c r="E23" s="25">
        <v>888</v>
      </c>
      <c r="F23" s="25">
        <v>200</v>
      </c>
      <c r="G23" s="54">
        <f>F23/E23*100</f>
        <v>22.52252252252252</v>
      </c>
      <c r="H23" s="54">
        <v>470</v>
      </c>
      <c r="I23" s="54">
        <v>100</v>
      </c>
      <c r="J23" s="54">
        <f>I23/H23*100</f>
        <v>21.27659574468085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2.75">
      <c r="A24" s="16" t="s">
        <v>13</v>
      </c>
      <c r="B24" s="25"/>
      <c r="C24" s="25"/>
      <c r="D24" s="54"/>
      <c r="E24" s="25">
        <v>836</v>
      </c>
      <c r="F24" s="25"/>
      <c r="G24" s="25"/>
      <c r="H24" s="54">
        <v>430</v>
      </c>
      <c r="I24" s="54"/>
      <c r="J24" s="55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2.75">
      <c r="A25" s="16" t="s">
        <v>27</v>
      </c>
      <c r="B25" s="25"/>
      <c r="C25" s="25"/>
      <c r="D25" s="54"/>
      <c r="E25" s="25">
        <v>232</v>
      </c>
      <c r="F25" s="25"/>
      <c r="G25" s="25"/>
      <c r="H25" s="25">
        <v>46</v>
      </c>
      <c r="I25" s="54"/>
      <c r="J25" s="55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2.75">
      <c r="A26" s="16" t="s">
        <v>14</v>
      </c>
      <c r="B26" s="25"/>
      <c r="C26" s="25"/>
      <c r="D26" s="54"/>
      <c r="E26" s="25">
        <v>519</v>
      </c>
      <c r="F26" s="25"/>
      <c r="G26" s="25"/>
      <c r="H26" s="25">
        <v>403</v>
      </c>
      <c r="I26" s="54"/>
      <c r="J26" s="55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2.75">
      <c r="A27" s="16" t="s">
        <v>15</v>
      </c>
      <c r="B27" s="71">
        <v>90</v>
      </c>
      <c r="C27" s="71">
        <v>90</v>
      </c>
      <c r="D27" s="72">
        <f>C27/B27*100</f>
        <v>100</v>
      </c>
      <c r="E27" s="25">
        <v>625</v>
      </c>
      <c r="F27" s="25"/>
      <c r="G27" s="25"/>
      <c r="H27" s="54">
        <v>574</v>
      </c>
      <c r="I27" s="54"/>
      <c r="J27" s="55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2.75">
      <c r="A28" s="16" t="s">
        <v>16</v>
      </c>
      <c r="B28" s="25">
        <v>46</v>
      </c>
      <c r="C28" s="25"/>
      <c r="D28" s="54"/>
      <c r="E28" s="25">
        <v>953</v>
      </c>
      <c r="F28" s="25"/>
      <c r="G28" s="25"/>
      <c r="H28" s="54">
        <v>324</v>
      </c>
      <c r="I28" s="54">
        <v>30</v>
      </c>
      <c r="J28" s="54">
        <f>I28/H28*100</f>
        <v>9.25925925925926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2.75">
      <c r="A29" s="16" t="s">
        <v>17</v>
      </c>
      <c r="B29" s="25"/>
      <c r="C29" s="25"/>
      <c r="D29" s="54"/>
      <c r="E29" s="25">
        <v>740</v>
      </c>
      <c r="F29" s="25"/>
      <c r="G29" s="25"/>
      <c r="H29" s="54">
        <v>474</v>
      </c>
      <c r="I29" s="54"/>
      <c r="J29" s="55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2.75">
      <c r="A30" s="16" t="s">
        <v>18</v>
      </c>
      <c r="B30" s="71">
        <v>151</v>
      </c>
      <c r="C30" s="71">
        <v>151</v>
      </c>
      <c r="D30" s="72">
        <f>C30/B30*100</f>
        <v>100</v>
      </c>
      <c r="E30" s="25">
        <v>987</v>
      </c>
      <c r="F30" s="25">
        <v>105</v>
      </c>
      <c r="G30" s="54">
        <f>F30/E30*100</f>
        <v>10.638297872340425</v>
      </c>
      <c r="H30" s="54">
        <v>769</v>
      </c>
      <c r="I30" s="54">
        <v>170</v>
      </c>
      <c r="J30" s="54">
        <f>I30/H30*100</f>
        <v>22.106631989596877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2.75">
      <c r="A31" s="16" t="s">
        <v>20</v>
      </c>
      <c r="B31" s="25"/>
      <c r="C31" s="25"/>
      <c r="D31" s="54"/>
      <c r="E31" s="25">
        <v>452</v>
      </c>
      <c r="F31" s="25"/>
      <c r="G31" s="25"/>
      <c r="H31" s="25">
        <v>135</v>
      </c>
      <c r="I31" s="54"/>
      <c r="J31" s="55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2.75">
      <c r="A32" s="16" t="s">
        <v>19</v>
      </c>
      <c r="B32" s="25">
        <v>40</v>
      </c>
      <c r="C32" s="25"/>
      <c r="D32" s="54"/>
      <c r="E32" s="25">
        <v>594</v>
      </c>
      <c r="F32" s="25"/>
      <c r="G32" s="25"/>
      <c r="H32" s="54">
        <v>210</v>
      </c>
      <c r="I32" s="54"/>
      <c r="J32" s="55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2.75">
      <c r="A33" s="16" t="s">
        <v>30</v>
      </c>
      <c r="B33" s="25">
        <v>17</v>
      </c>
      <c r="C33" s="25"/>
      <c r="D33" s="54"/>
      <c r="E33" s="25">
        <v>737</v>
      </c>
      <c r="F33" s="25"/>
      <c r="G33" s="25"/>
      <c r="H33" s="54">
        <v>583</v>
      </c>
      <c r="I33" s="54"/>
      <c r="J33" s="55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2.75">
      <c r="A34" s="16"/>
      <c r="B34" s="6"/>
      <c r="C34" s="6"/>
      <c r="D34" s="23"/>
      <c r="F34" s="6"/>
      <c r="G34" s="6"/>
      <c r="H34" s="6"/>
      <c r="I34" s="23"/>
      <c r="J34" s="53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2.75">
      <c r="A35" s="16" t="s">
        <v>21</v>
      </c>
      <c r="B35" s="6">
        <f>SUM(B7:B34)</f>
        <v>1419</v>
      </c>
      <c r="C35" s="6">
        <f>SUM(C7:C34)</f>
        <v>1168</v>
      </c>
      <c r="D35" s="54">
        <f>C35/B35*100</f>
        <v>82.31148696264975</v>
      </c>
      <c r="E35" s="6">
        <v>23489</v>
      </c>
      <c r="F35" s="6">
        <f>SUM(F7:F34)</f>
        <v>547</v>
      </c>
      <c r="G35" s="54">
        <f>F35/E35*100</f>
        <v>2.3287496274852058</v>
      </c>
      <c r="H35" s="23">
        <v>12562</v>
      </c>
      <c r="I35" s="23">
        <f>SUM(I7:I34)</f>
        <v>640</v>
      </c>
      <c r="J35" s="54">
        <f>I35/H35*100</f>
        <v>5.0947301385129755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9:45" ht="12.75"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9:45" ht="12.75"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9:45" ht="12.75"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42" ht="12.75">
      <c r="D42" s="2"/>
    </row>
    <row r="43" ht="12.75">
      <c r="S43" t="s">
        <v>44</v>
      </c>
    </row>
  </sheetData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Сергей Петрянкин</cp:lastModifiedBy>
  <cp:lastPrinted>2004-05-18T07:35:44Z</cp:lastPrinted>
  <dcterms:created xsi:type="dcterms:W3CDTF">2001-04-23T03:57:05Z</dcterms:created>
  <dcterms:modified xsi:type="dcterms:W3CDTF">2004-05-19T11:24:43Z</dcterms:modified>
  <cp:category/>
  <cp:version/>
  <cp:contentType/>
  <cp:contentStatus/>
</cp:coreProperties>
</file>