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0" windowWidth="1548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2.xml><?xml version="1.0" encoding="utf-8"?>
<comments xmlns="http://schemas.openxmlformats.org/spreadsheetml/2006/main">
  <authors>
    <author>Patient Of Dr.OGen</author>
  </authors>
  <commentList>
    <comment ref="AG17" authorId="0">
      <text>
        <r>
          <rPr>
            <b/>
            <sz val="8"/>
            <rFont val="Tahoma"/>
            <family val="0"/>
          </rPr>
          <t>Patient Of Dr.OGen: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<sst xmlns="http://schemas.openxmlformats.org/spreadsheetml/2006/main" count="263" uniqueCount="120">
  <si>
    <t xml:space="preserve">    Хозяйства</t>
  </si>
  <si>
    <t xml:space="preserve">    Прогресс</t>
  </si>
  <si>
    <t xml:space="preserve">    им.К.Маркса</t>
  </si>
  <si>
    <t xml:space="preserve">    Авангард</t>
  </si>
  <si>
    <t xml:space="preserve">    им.Ленина</t>
  </si>
  <si>
    <t xml:space="preserve">    Труд</t>
  </si>
  <si>
    <t xml:space="preserve">    Дружба</t>
  </si>
  <si>
    <t xml:space="preserve">    Восход</t>
  </si>
  <si>
    <t xml:space="preserve">    Мир</t>
  </si>
  <si>
    <t xml:space="preserve">    Свобода</t>
  </si>
  <si>
    <t xml:space="preserve">    Колос</t>
  </si>
  <si>
    <t xml:space="preserve">    Сатурн</t>
  </si>
  <si>
    <t xml:space="preserve">    Нива </t>
  </si>
  <si>
    <t xml:space="preserve">    Заря</t>
  </si>
  <si>
    <t xml:space="preserve">    Искра</t>
  </si>
  <si>
    <t xml:space="preserve">    Рассвет</t>
  </si>
  <si>
    <t xml:space="preserve">    Була</t>
  </si>
  <si>
    <t xml:space="preserve">    Марс</t>
  </si>
  <si>
    <t xml:space="preserve">    Комбайн</t>
  </si>
  <si>
    <t xml:space="preserve">    Кушка</t>
  </si>
  <si>
    <t xml:space="preserve">    Знамя </t>
  </si>
  <si>
    <t xml:space="preserve">    По  району</t>
  </si>
  <si>
    <t xml:space="preserve">    Родник</t>
  </si>
  <si>
    <t xml:space="preserve"> план</t>
  </si>
  <si>
    <t xml:space="preserve">   Яманчуринский</t>
  </si>
  <si>
    <t xml:space="preserve">    Мечта</t>
  </si>
  <si>
    <t xml:space="preserve">    Урожай</t>
  </si>
  <si>
    <t xml:space="preserve">    Надежда</t>
  </si>
  <si>
    <t xml:space="preserve">    Звезда</t>
  </si>
  <si>
    <t xml:space="preserve">    Андреева</t>
  </si>
  <si>
    <t xml:space="preserve">          </t>
  </si>
  <si>
    <t xml:space="preserve"> </t>
  </si>
  <si>
    <t>факт</t>
  </si>
  <si>
    <t>ячмень</t>
  </si>
  <si>
    <t xml:space="preserve">  %</t>
  </si>
  <si>
    <t>га</t>
  </si>
  <si>
    <t>овес</t>
  </si>
  <si>
    <t>-</t>
  </si>
  <si>
    <t>%</t>
  </si>
  <si>
    <t>вика</t>
  </si>
  <si>
    <t>план</t>
  </si>
  <si>
    <t>Посев</t>
  </si>
  <si>
    <t>озимые</t>
  </si>
  <si>
    <t>Протрав-</t>
  </si>
  <si>
    <t>мян, тн</t>
  </si>
  <si>
    <t xml:space="preserve">  </t>
  </si>
  <si>
    <t>бобы,</t>
  </si>
  <si>
    <t>лив. се-</t>
  </si>
  <si>
    <t>горох</t>
  </si>
  <si>
    <t xml:space="preserve"> яров.</t>
  </si>
  <si>
    <t>пшен.</t>
  </si>
  <si>
    <t xml:space="preserve"> Посев</t>
  </si>
  <si>
    <t xml:space="preserve">      Посев  зерновых - </t>
  </si>
  <si>
    <t xml:space="preserve">           всего, га</t>
  </si>
  <si>
    <t xml:space="preserve">             свеклы,  га</t>
  </si>
  <si>
    <t xml:space="preserve">    Посев  кормовой</t>
  </si>
  <si>
    <t xml:space="preserve">    Посев сахарной </t>
  </si>
  <si>
    <t xml:space="preserve">        свеклы,  га</t>
  </si>
  <si>
    <t xml:space="preserve">факт  </t>
  </si>
  <si>
    <t>Высад.</t>
  </si>
  <si>
    <t>сем.ов.</t>
  </si>
  <si>
    <t>к-р,га</t>
  </si>
  <si>
    <t xml:space="preserve">                            </t>
  </si>
  <si>
    <t>Ярови-</t>
  </si>
  <si>
    <t>зация</t>
  </si>
  <si>
    <t>карт, т</t>
  </si>
  <si>
    <t xml:space="preserve">     Погибло,га</t>
  </si>
  <si>
    <t>мн.тр.</t>
  </si>
  <si>
    <t>посев</t>
  </si>
  <si>
    <t xml:space="preserve">   </t>
  </si>
  <si>
    <t>мн.тр.,га</t>
  </si>
  <si>
    <t>Подпокр.</t>
  </si>
  <si>
    <t>рапса</t>
  </si>
  <si>
    <t>гребней</t>
  </si>
  <si>
    <t xml:space="preserve"> Нарезка</t>
  </si>
  <si>
    <t>по всхо-</t>
  </si>
  <si>
    <t>дам,га</t>
  </si>
  <si>
    <t xml:space="preserve">    в  том   числе</t>
  </si>
  <si>
    <t xml:space="preserve">    Посев  однолетних</t>
  </si>
  <si>
    <t xml:space="preserve">             трав,  га</t>
  </si>
  <si>
    <t xml:space="preserve">    Культивация  зяби, га</t>
  </si>
  <si>
    <t xml:space="preserve">                                                                Информация о сельскохозяйственных работах в хозяйствах </t>
  </si>
  <si>
    <t>Борон.</t>
  </si>
  <si>
    <t>с/свек.</t>
  </si>
  <si>
    <t>кукур.</t>
  </si>
  <si>
    <t>зерн.</t>
  </si>
  <si>
    <t xml:space="preserve"> к/свек.</t>
  </si>
  <si>
    <t>карт.</t>
  </si>
  <si>
    <t>карт</t>
  </si>
  <si>
    <t>к/свек.</t>
  </si>
  <si>
    <t xml:space="preserve"> овощи</t>
  </si>
  <si>
    <t xml:space="preserve"> всего</t>
  </si>
  <si>
    <t xml:space="preserve"> карт.</t>
  </si>
  <si>
    <t xml:space="preserve"> сено</t>
  </si>
  <si>
    <t>з/корм</t>
  </si>
  <si>
    <t>овощи</t>
  </si>
  <si>
    <t xml:space="preserve">              в том числе</t>
  </si>
  <si>
    <t xml:space="preserve">     Междурядная   обработка,  га</t>
  </si>
  <si>
    <t xml:space="preserve">                    Химпрополка,  га</t>
  </si>
  <si>
    <t>Подго-</t>
  </si>
  <si>
    <t>товка</t>
  </si>
  <si>
    <t>почвы</t>
  </si>
  <si>
    <t xml:space="preserve">   в том числе</t>
  </si>
  <si>
    <t>сенаж</t>
  </si>
  <si>
    <t>сах.св.</t>
  </si>
  <si>
    <t xml:space="preserve">         Скошено  мн.трав, га</t>
  </si>
  <si>
    <t>сено</t>
  </si>
  <si>
    <t>силос</t>
  </si>
  <si>
    <t xml:space="preserve">            Заготовлено, тн</t>
  </si>
  <si>
    <t>выпас</t>
  </si>
  <si>
    <t xml:space="preserve">  факт</t>
  </si>
  <si>
    <t xml:space="preserve">          в том числе на</t>
  </si>
  <si>
    <t xml:space="preserve">факт </t>
  </si>
  <si>
    <t xml:space="preserve">          Химзащита,  га</t>
  </si>
  <si>
    <t>сенаж,силос</t>
  </si>
  <si>
    <t xml:space="preserve">            </t>
  </si>
  <si>
    <t>района  по  состоянию  на  14.07.2004 г.</t>
  </si>
  <si>
    <t>скошено</t>
  </si>
  <si>
    <t>однолет</t>
  </si>
  <si>
    <t>тр., 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</si>
</sst>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10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9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3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4" borderId="2" xfId="0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5" borderId="2" xfId="0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0" xfId="0" applyAlignment="1">
      <alignment/>
    </xf>
    <xf numFmtId="1" fontId="0" fillId="3" borderId="2" xfId="0" applyNumberForma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0" borderId="6" xfId="0" applyBorder="1" applyAlignment="1">
      <alignment horizontal="left"/>
    </xf>
    <xf numFmtId="0" fontId="0" fillId="0" borderId="3" xfId="0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9" fontId="0" fillId="0" borderId="7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0" borderId="2" xfId="0" applyFont="1" applyBorder="1" applyAlignment="1">
      <alignment horizontal="left"/>
    </xf>
    <xf numFmtId="0" fontId="0" fillId="0" borderId="3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14</xdr:row>
      <xdr:rowOff>104775</xdr:rowOff>
    </xdr:from>
    <xdr:ext cx="114300" cy="219075"/>
    <xdr:sp>
      <xdr:nvSpPr>
        <xdr:cNvPr id="1" name="TextBox 41"/>
        <xdr:cNvSpPr txBox="1">
          <a:spLocks noChangeArrowheads="1"/>
        </xdr:cNvSpPr>
      </xdr:nvSpPr>
      <xdr:spPr>
        <a:xfrm>
          <a:off x="5676900" y="2371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104775</xdr:rowOff>
    </xdr:from>
    <xdr:ext cx="114300" cy="219075"/>
    <xdr:sp>
      <xdr:nvSpPr>
        <xdr:cNvPr id="2" name="TextBox 42"/>
        <xdr:cNvSpPr txBox="1">
          <a:spLocks noChangeArrowheads="1"/>
        </xdr:cNvSpPr>
      </xdr:nvSpPr>
      <xdr:spPr>
        <a:xfrm>
          <a:off x="5676900" y="2371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104775</xdr:rowOff>
    </xdr:from>
    <xdr:ext cx="114300" cy="219075"/>
    <xdr:sp>
      <xdr:nvSpPr>
        <xdr:cNvPr id="3" name="TextBox 43"/>
        <xdr:cNvSpPr txBox="1">
          <a:spLocks noChangeArrowheads="1"/>
        </xdr:cNvSpPr>
      </xdr:nvSpPr>
      <xdr:spPr>
        <a:xfrm>
          <a:off x="5676900" y="2371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104775</xdr:rowOff>
    </xdr:from>
    <xdr:ext cx="114300" cy="219075"/>
    <xdr:sp>
      <xdr:nvSpPr>
        <xdr:cNvPr id="4" name="TextBox 44"/>
        <xdr:cNvSpPr txBox="1">
          <a:spLocks noChangeArrowheads="1"/>
        </xdr:cNvSpPr>
      </xdr:nvSpPr>
      <xdr:spPr>
        <a:xfrm>
          <a:off x="5676900" y="26955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104775</xdr:rowOff>
    </xdr:from>
    <xdr:ext cx="114300" cy="219075"/>
    <xdr:sp>
      <xdr:nvSpPr>
        <xdr:cNvPr id="5" name="TextBox 45"/>
        <xdr:cNvSpPr txBox="1">
          <a:spLocks noChangeArrowheads="1"/>
        </xdr:cNvSpPr>
      </xdr:nvSpPr>
      <xdr:spPr>
        <a:xfrm>
          <a:off x="5676900" y="26955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104775</xdr:rowOff>
    </xdr:from>
    <xdr:ext cx="114300" cy="219075"/>
    <xdr:sp>
      <xdr:nvSpPr>
        <xdr:cNvPr id="6" name="TextBox 46"/>
        <xdr:cNvSpPr txBox="1">
          <a:spLocks noChangeArrowheads="1"/>
        </xdr:cNvSpPr>
      </xdr:nvSpPr>
      <xdr:spPr>
        <a:xfrm>
          <a:off x="5676900" y="26955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104775</xdr:rowOff>
    </xdr:from>
    <xdr:ext cx="114300" cy="219075"/>
    <xdr:sp>
      <xdr:nvSpPr>
        <xdr:cNvPr id="7" name="TextBox 47"/>
        <xdr:cNvSpPr txBox="1">
          <a:spLocks noChangeArrowheads="1"/>
        </xdr:cNvSpPr>
      </xdr:nvSpPr>
      <xdr:spPr>
        <a:xfrm>
          <a:off x="5676900" y="28575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104775</xdr:rowOff>
    </xdr:from>
    <xdr:ext cx="114300" cy="219075"/>
    <xdr:sp>
      <xdr:nvSpPr>
        <xdr:cNvPr id="8" name="TextBox 48"/>
        <xdr:cNvSpPr txBox="1">
          <a:spLocks noChangeArrowheads="1"/>
        </xdr:cNvSpPr>
      </xdr:nvSpPr>
      <xdr:spPr>
        <a:xfrm>
          <a:off x="5676900" y="28575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104775</xdr:rowOff>
    </xdr:from>
    <xdr:ext cx="114300" cy="219075"/>
    <xdr:sp>
      <xdr:nvSpPr>
        <xdr:cNvPr id="9" name="TextBox 49"/>
        <xdr:cNvSpPr txBox="1">
          <a:spLocks noChangeArrowheads="1"/>
        </xdr:cNvSpPr>
      </xdr:nvSpPr>
      <xdr:spPr>
        <a:xfrm>
          <a:off x="5676900" y="28575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104775</xdr:rowOff>
    </xdr:from>
    <xdr:ext cx="114300" cy="219075"/>
    <xdr:sp>
      <xdr:nvSpPr>
        <xdr:cNvPr id="10" name="TextBox 50"/>
        <xdr:cNvSpPr txBox="1">
          <a:spLocks noChangeArrowheads="1"/>
        </xdr:cNvSpPr>
      </xdr:nvSpPr>
      <xdr:spPr>
        <a:xfrm>
          <a:off x="5676900" y="28575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104775</xdr:rowOff>
    </xdr:from>
    <xdr:ext cx="114300" cy="219075"/>
    <xdr:sp>
      <xdr:nvSpPr>
        <xdr:cNvPr id="11" name="TextBox 51"/>
        <xdr:cNvSpPr txBox="1">
          <a:spLocks noChangeArrowheads="1"/>
        </xdr:cNvSpPr>
      </xdr:nvSpPr>
      <xdr:spPr>
        <a:xfrm>
          <a:off x="5676900" y="28575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104775</xdr:rowOff>
    </xdr:from>
    <xdr:ext cx="114300" cy="219075"/>
    <xdr:sp>
      <xdr:nvSpPr>
        <xdr:cNvPr id="12" name="TextBox 52"/>
        <xdr:cNvSpPr txBox="1">
          <a:spLocks noChangeArrowheads="1"/>
        </xdr:cNvSpPr>
      </xdr:nvSpPr>
      <xdr:spPr>
        <a:xfrm>
          <a:off x="5676900" y="28575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13" name="TextBox 53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14" name="TextBox 54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15" name="TextBox 55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16" name="TextBox 56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17" name="TextBox 57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18" name="TextBox 58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19" name="TextBox 59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20" name="TextBox 60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21" name="TextBox 61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22" name="TextBox 62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23" name="TextBox 63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24" name="TextBox 64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104775</xdr:rowOff>
    </xdr:from>
    <xdr:ext cx="114300" cy="219075"/>
    <xdr:sp>
      <xdr:nvSpPr>
        <xdr:cNvPr id="25" name="TextBox 65"/>
        <xdr:cNvSpPr txBox="1">
          <a:spLocks noChangeArrowheads="1"/>
        </xdr:cNvSpPr>
      </xdr:nvSpPr>
      <xdr:spPr>
        <a:xfrm>
          <a:off x="5676900" y="31813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104775</xdr:rowOff>
    </xdr:from>
    <xdr:ext cx="114300" cy="219075"/>
    <xdr:sp>
      <xdr:nvSpPr>
        <xdr:cNvPr id="26" name="TextBox 66"/>
        <xdr:cNvSpPr txBox="1">
          <a:spLocks noChangeArrowheads="1"/>
        </xdr:cNvSpPr>
      </xdr:nvSpPr>
      <xdr:spPr>
        <a:xfrm>
          <a:off x="5676900" y="31813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104775</xdr:rowOff>
    </xdr:from>
    <xdr:ext cx="114300" cy="219075"/>
    <xdr:sp>
      <xdr:nvSpPr>
        <xdr:cNvPr id="27" name="TextBox 67"/>
        <xdr:cNvSpPr txBox="1">
          <a:spLocks noChangeArrowheads="1"/>
        </xdr:cNvSpPr>
      </xdr:nvSpPr>
      <xdr:spPr>
        <a:xfrm>
          <a:off x="5676900" y="31813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104775</xdr:rowOff>
    </xdr:from>
    <xdr:ext cx="114300" cy="219075"/>
    <xdr:sp>
      <xdr:nvSpPr>
        <xdr:cNvPr id="28" name="TextBox 68"/>
        <xdr:cNvSpPr txBox="1">
          <a:spLocks noChangeArrowheads="1"/>
        </xdr:cNvSpPr>
      </xdr:nvSpPr>
      <xdr:spPr>
        <a:xfrm>
          <a:off x="5676900" y="31813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104775</xdr:rowOff>
    </xdr:from>
    <xdr:ext cx="114300" cy="219075"/>
    <xdr:sp>
      <xdr:nvSpPr>
        <xdr:cNvPr id="29" name="TextBox 69"/>
        <xdr:cNvSpPr txBox="1">
          <a:spLocks noChangeArrowheads="1"/>
        </xdr:cNvSpPr>
      </xdr:nvSpPr>
      <xdr:spPr>
        <a:xfrm>
          <a:off x="5676900" y="31813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104775</xdr:rowOff>
    </xdr:from>
    <xdr:ext cx="114300" cy="219075"/>
    <xdr:sp>
      <xdr:nvSpPr>
        <xdr:cNvPr id="30" name="TextBox 70"/>
        <xdr:cNvSpPr txBox="1">
          <a:spLocks noChangeArrowheads="1"/>
        </xdr:cNvSpPr>
      </xdr:nvSpPr>
      <xdr:spPr>
        <a:xfrm>
          <a:off x="5676900" y="31813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="75" zoomScaleNormal="75" workbookViewId="0" topLeftCell="A1">
      <pane ySplit="210" topLeftCell="BM1" activePane="bottomLeft" state="split"/>
      <selection pane="topLeft" activeCell="A1" sqref="A1"/>
      <selection pane="bottomLeft" activeCell="U15" sqref="U15:U16"/>
    </sheetView>
  </sheetViews>
  <sheetFormatPr defaultColWidth="9.00390625" defaultRowHeight="12.75"/>
  <cols>
    <col min="1" max="1" width="18.875" style="0" customWidth="1"/>
    <col min="2" max="2" width="0.12890625" style="0" hidden="1" customWidth="1"/>
    <col min="3" max="3" width="6.625" style="0" customWidth="1"/>
    <col min="4" max="4" width="7.00390625" style="0" customWidth="1"/>
    <col min="5" max="6" width="7.25390625" style="0" customWidth="1"/>
    <col min="7" max="7" width="7.375" style="0" customWidth="1"/>
    <col min="8" max="8" width="7.625" style="0" customWidth="1"/>
    <col min="9" max="9" width="6.625" style="0" customWidth="1"/>
    <col min="10" max="10" width="7.625" style="0" customWidth="1"/>
    <col min="11" max="11" width="7.00390625" style="0" customWidth="1"/>
    <col min="12" max="12" width="7.625" style="0" customWidth="1"/>
    <col min="13" max="13" width="7.75390625" style="0" customWidth="1"/>
    <col min="14" max="14" width="8.00390625" style="0" customWidth="1"/>
    <col min="15" max="16" width="7.625" style="0" customWidth="1"/>
    <col min="17" max="17" width="7.00390625" style="0" customWidth="1"/>
    <col min="18" max="18" width="7.125" style="0" customWidth="1"/>
    <col min="19" max="19" width="6.75390625" style="0" customWidth="1"/>
    <col min="20" max="20" width="7.625" style="0" customWidth="1"/>
    <col min="21" max="21" width="7.875" style="0" customWidth="1"/>
    <col min="22" max="22" width="7.125" style="0" customWidth="1"/>
    <col min="23" max="28" width="6.375" style="0" customWidth="1"/>
  </cols>
  <sheetData>
    <row r="1" spans="1:15" ht="15.75">
      <c r="A1" s="7" t="s">
        <v>81</v>
      </c>
      <c r="B1" s="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5">
      <c r="A2" s="4"/>
      <c r="B2" s="4"/>
      <c r="C2" s="77"/>
      <c r="D2" s="77"/>
      <c r="E2" s="77"/>
      <c r="F2" s="77"/>
      <c r="G2" s="77" t="s">
        <v>116</v>
      </c>
      <c r="H2" s="77"/>
      <c r="I2" s="77"/>
      <c r="J2" s="77"/>
      <c r="K2" s="77"/>
      <c r="L2" s="77"/>
      <c r="M2" s="77"/>
      <c r="N2" s="77"/>
      <c r="O2" s="77"/>
    </row>
    <row r="3" spans="1:18" ht="15">
      <c r="A3" s="4"/>
      <c r="B3" s="4"/>
      <c r="R3" t="s">
        <v>62</v>
      </c>
    </row>
    <row r="4" spans="1:27" ht="15">
      <c r="A4" s="41"/>
      <c r="B4" s="9"/>
      <c r="C4" s="90" t="s">
        <v>97</v>
      </c>
      <c r="D4" s="86"/>
      <c r="E4" s="86"/>
      <c r="F4" s="86"/>
      <c r="G4" s="87"/>
      <c r="H4" s="58" t="s">
        <v>98</v>
      </c>
      <c r="I4" s="86"/>
      <c r="J4" s="86"/>
      <c r="K4" s="86"/>
      <c r="L4" s="86"/>
      <c r="M4" s="87"/>
      <c r="N4" s="62" t="s">
        <v>99</v>
      </c>
      <c r="O4" s="107"/>
      <c r="P4" s="108"/>
      <c r="Q4" s="109" t="s">
        <v>113</v>
      </c>
      <c r="R4" s="109"/>
      <c r="S4" s="119"/>
      <c r="T4" s="53"/>
      <c r="U4" s="53"/>
      <c r="V4" s="83"/>
      <c r="W4" s="54"/>
      <c r="X4" s="54"/>
      <c r="Y4" s="83"/>
      <c r="Z4" s="83"/>
      <c r="AA4" s="54"/>
    </row>
    <row r="5" spans="1:27" ht="15">
      <c r="A5" s="42"/>
      <c r="B5" s="4"/>
      <c r="C5" s="65"/>
      <c r="D5" s="43" t="s">
        <v>102</v>
      </c>
      <c r="E5" s="43"/>
      <c r="F5" s="43"/>
      <c r="G5" s="43"/>
      <c r="H5" s="89" t="s">
        <v>91</v>
      </c>
      <c r="I5" s="73" t="s">
        <v>96</v>
      </c>
      <c r="J5" s="73"/>
      <c r="K5" s="73"/>
      <c r="L5" s="73"/>
      <c r="M5" s="29"/>
      <c r="N5" s="106" t="s">
        <v>100</v>
      </c>
      <c r="O5" s="49"/>
      <c r="P5" s="47"/>
      <c r="Q5" s="95"/>
      <c r="R5" s="95"/>
      <c r="S5" s="120"/>
      <c r="T5" s="53"/>
      <c r="U5" s="54"/>
      <c r="V5" s="83"/>
      <c r="W5" s="54"/>
      <c r="X5" s="54"/>
      <c r="Y5" s="83"/>
      <c r="Z5" s="83"/>
      <c r="AA5" s="54"/>
    </row>
    <row r="6" spans="1:27" ht="13.5" customHeight="1">
      <c r="A6" s="18"/>
      <c r="B6" s="9"/>
      <c r="C6" s="5" t="s">
        <v>87</v>
      </c>
      <c r="D6" s="5" t="s">
        <v>86</v>
      </c>
      <c r="E6" s="5" t="s">
        <v>83</v>
      </c>
      <c r="F6" s="49" t="s">
        <v>90</v>
      </c>
      <c r="G6" s="49" t="s">
        <v>84</v>
      </c>
      <c r="H6" s="1"/>
      <c r="I6" s="29" t="s">
        <v>92</v>
      </c>
      <c r="J6" s="34" t="s">
        <v>89</v>
      </c>
      <c r="K6" s="34" t="s">
        <v>95</v>
      </c>
      <c r="L6" s="34" t="s">
        <v>83</v>
      </c>
      <c r="M6" s="6" t="s">
        <v>85</v>
      </c>
      <c r="N6" s="49" t="s">
        <v>101</v>
      </c>
      <c r="O6" s="5" t="s">
        <v>91</v>
      </c>
      <c r="P6" s="36" t="s">
        <v>85</v>
      </c>
      <c r="Q6" s="103" t="s">
        <v>104</v>
      </c>
      <c r="R6" s="103" t="s">
        <v>89</v>
      </c>
      <c r="S6" s="6" t="s">
        <v>88</v>
      </c>
      <c r="T6" s="54"/>
      <c r="U6" s="54"/>
      <c r="V6" s="54"/>
      <c r="W6" s="54"/>
      <c r="Y6" s="54"/>
      <c r="Z6" s="54"/>
      <c r="AA6" s="54"/>
    </row>
    <row r="7" spans="1:27" ht="13.5" customHeight="1">
      <c r="A7" s="18" t="s">
        <v>1</v>
      </c>
      <c r="B7" s="8"/>
      <c r="C7" s="75">
        <v>18</v>
      </c>
      <c r="D7" s="48"/>
      <c r="E7" s="76">
        <v>150</v>
      </c>
      <c r="F7" s="48"/>
      <c r="G7" s="61">
        <v>90</v>
      </c>
      <c r="H7" s="5">
        <v>980</v>
      </c>
      <c r="I7" s="6"/>
      <c r="J7" s="6"/>
      <c r="K7" s="6"/>
      <c r="L7" s="6">
        <v>150</v>
      </c>
      <c r="M7" s="6">
        <v>830</v>
      </c>
      <c r="N7" s="6">
        <v>60</v>
      </c>
      <c r="O7" s="5"/>
      <c r="P7" s="5"/>
      <c r="Q7" s="91"/>
      <c r="R7" s="94"/>
      <c r="S7" s="6"/>
      <c r="T7" s="54"/>
      <c r="U7" s="54"/>
      <c r="V7" s="54"/>
      <c r="W7" s="54"/>
      <c r="Y7" s="54"/>
      <c r="Z7" s="54"/>
      <c r="AA7" s="84"/>
    </row>
    <row r="8" spans="1:27" ht="13.5" customHeight="1">
      <c r="A8" s="15" t="s">
        <v>2</v>
      </c>
      <c r="B8" s="9"/>
      <c r="C8" s="75">
        <v>25</v>
      </c>
      <c r="D8" s="75">
        <v>20</v>
      </c>
      <c r="E8" s="75">
        <v>100</v>
      </c>
      <c r="F8" s="6">
        <v>5</v>
      </c>
      <c r="G8" s="6" t="s">
        <v>37</v>
      </c>
      <c r="H8" s="6">
        <v>640</v>
      </c>
      <c r="I8" s="6"/>
      <c r="J8" s="6">
        <v>20</v>
      </c>
      <c r="K8" s="6"/>
      <c r="L8" s="6">
        <v>100</v>
      </c>
      <c r="M8" s="6">
        <v>520</v>
      </c>
      <c r="N8" s="6">
        <v>260</v>
      </c>
      <c r="O8" s="6">
        <f>P8+Q8+R8</f>
        <v>150</v>
      </c>
      <c r="P8" s="6">
        <v>30</v>
      </c>
      <c r="Q8" s="92">
        <v>100</v>
      </c>
      <c r="R8" s="94">
        <v>20</v>
      </c>
      <c r="S8" s="6"/>
      <c r="T8" s="54"/>
      <c r="U8" s="54"/>
      <c r="V8" s="54"/>
      <c r="W8" s="54"/>
      <c r="Y8" s="54"/>
      <c r="Z8" s="54"/>
      <c r="AA8" s="84"/>
    </row>
    <row r="9" spans="1:27" ht="13.5" customHeight="1">
      <c r="A9" s="16" t="s">
        <v>3</v>
      </c>
      <c r="B9" s="11"/>
      <c r="C9" s="6"/>
      <c r="D9" s="6"/>
      <c r="E9" s="3"/>
      <c r="F9" s="3"/>
      <c r="G9" s="3"/>
      <c r="H9" s="6"/>
      <c r="I9" s="6"/>
      <c r="J9" s="6"/>
      <c r="K9" s="6"/>
      <c r="L9" s="6"/>
      <c r="M9" s="6"/>
      <c r="N9" s="6"/>
      <c r="O9" s="6"/>
      <c r="P9" s="6"/>
      <c r="Q9" s="93"/>
      <c r="R9" s="94"/>
      <c r="S9" s="6"/>
      <c r="T9" s="54"/>
      <c r="U9" s="54"/>
      <c r="V9" s="54"/>
      <c r="W9" s="54"/>
      <c r="Y9" s="54"/>
      <c r="Z9" s="54"/>
      <c r="AA9" s="84"/>
    </row>
    <row r="10" spans="1:27" ht="13.5" customHeight="1">
      <c r="A10" s="15" t="s">
        <v>4</v>
      </c>
      <c r="B10" s="9"/>
      <c r="C10" s="75">
        <v>24</v>
      </c>
      <c r="D10" s="75">
        <v>15</v>
      </c>
      <c r="E10" s="75">
        <v>150</v>
      </c>
      <c r="F10" s="6">
        <v>1</v>
      </c>
      <c r="G10" s="3"/>
      <c r="H10" s="6">
        <v>485</v>
      </c>
      <c r="I10" s="6"/>
      <c r="J10" s="6">
        <v>15</v>
      </c>
      <c r="K10" s="6"/>
      <c r="L10" s="6">
        <v>80</v>
      </c>
      <c r="M10" s="6">
        <v>390</v>
      </c>
      <c r="N10" s="6"/>
      <c r="O10" s="6">
        <v>74</v>
      </c>
      <c r="P10" s="6">
        <v>50</v>
      </c>
      <c r="Q10" s="92"/>
      <c r="R10" s="94"/>
      <c r="S10" s="6">
        <v>24</v>
      </c>
      <c r="T10" s="54"/>
      <c r="U10" s="54"/>
      <c r="V10" s="54"/>
      <c r="W10" s="54"/>
      <c r="Y10" s="54"/>
      <c r="Z10" s="54"/>
      <c r="AA10" s="84"/>
    </row>
    <row r="11" spans="1:27" ht="13.5" customHeight="1">
      <c r="A11" s="16" t="s">
        <v>5</v>
      </c>
      <c r="B11" s="11"/>
      <c r="C11" s="6">
        <v>18</v>
      </c>
      <c r="D11" s="75">
        <v>15</v>
      </c>
      <c r="E11" s="75">
        <v>20</v>
      </c>
      <c r="F11" s="3"/>
      <c r="G11" s="3"/>
      <c r="H11" s="6">
        <v>552</v>
      </c>
      <c r="I11" s="6"/>
      <c r="J11" s="6"/>
      <c r="K11" s="6">
        <v>2</v>
      </c>
      <c r="L11" s="6"/>
      <c r="M11" s="6">
        <v>550</v>
      </c>
      <c r="N11" s="6">
        <v>85</v>
      </c>
      <c r="O11" s="6"/>
      <c r="P11" s="6"/>
      <c r="Q11" s="93"/>
      <c r="R11" s="94"/>
      <c r="S11" s="6"/>
      <c r="T11" s="54"/>
      <c r="U11" s="54"/>
      <c r="V11" s="54"/>
      <c r="W11" s="54"/>
      <c r="Y11" s="54"/>
      <c r="Z11" s="54"/>
      <c r="AA11" s="84"/>
    </row>
    <row r="12" spans="1:27" ht="13.5" customHeight="1">
      <c r="A12" s="16" t="s">
        <v>6</v>
      </c>
      <c r="B12" s="11"/>
      <c r="C12" s="6"/>
      <c r="D12" s="6"/>
      <c r="E12" s="3"/>
      <c r="F12" s="3"/>
      <c r="G12" s="3"/>
      <c r="H12" s="6">
        <v>226</v>
      </c>
      <c r="I12" s="6"/>
      <c r="J12" s="6"/>
      <c r="K12" s="6"/>
      <c r="L12" s="6"/>
      <c r="M12" s="6">
        <v>226</v>
      </c>
      <c r="N12" s="6"/>
      <c r="O12" s="6"/>
      <c r="P12" s="6"/>
      <c r="Q12" s="93"/>
      <c r="R12" s="94"/>
      <c r="S12" s="6"/>
      <c r="T12" s="54"/>
      <c r="U12" s="54"/>
      <c r="V12" s="54"/>
      <c r="W12" s="54"/>
      <c r="Y12" s="54"/>
      <c r="Z12" s="54"/>
      <c r="AA12" s="54"/>
    </row>
    <row r="13" spans="1:27" ht="13.5" customHeight="1">
      <c r="A13" s="17" t="s">
        <v>7</v>
      </c>
      <c r="B13" s="10"/>
      <c r="C13" s="75">
        <v>10</v>
      </c>
      <c r="D13" s="75">
        <v>10</v>
      </c>
      <c r="E13" s="3"/>
      <c r="F13" s="6">
        <v>5</v>
      </c>
      <c r="G13" s="3"/>
      <c r="H13" s="6">
        <v>380</v>
      </c>
      <c r="I13" s="6"/>
      <c r="J13" s="6"/>
      <c r="K13" s="6"/>
      <c r="L13" s="6"/>
      <c r="M13" s="6">
        <v>380</v>
      </c>
      <c r="N13" s="6">
        <v>110</v>
      </c>
      <c r="O13" s="6">
        <v>20</v>
      </c>
      <c r="P13" s="6"/>
      <c r="Q13" s="91"/>
      <c r="R13" s="94"/>
      <c r="S13" s="6">
        <v>13</v>
      </c>
      <c r="T13" s="54"/>
      <c r="U13" s="54"/>
      <c r="V13" s="54"/>
      <c r="W13" s="54"/>
      <c r="Y13" s="54"/>
      <c r="Z13" s="54"/>
      <c r="AA13" s="54"/>
    </row>
    <row r="14" spans="1:27" ht="13.5" customHeight="1">
      <c r="A14" s="16" t="s">
        <v>8</v>
      </c>
      <c r="B14" s="11"/>
      <c r="C14" s="75">
        <v>10</v>
      </c>
      <c r="D14" s="6"/>
      <c r="E14" s="3"/>
      <c r="F14" s="3"/>
      <c r="G14" s="3"/>
      <c r="H14" s="6">
        <v>400</v>
      </c>
      <c r="I14" s="6"/>
      <c r="J14" s="6"/>
      <c r="K14" s="6"/>
      <c r="L14" s="6"/>
      <c r="M14" s="6">
        <v>400</v>
      </c>
      <c r="N14" s="6">
        <v>50</v>
      </c>
      <c r="O14" s="6"/>
      <c r="P14" s="6"/>
      <c r="Q14" s="93"/>
      <c r="R14" s="94"/>
      <c r="S14" s="6"/>
      <c r="T14" s="54"/>
      <c r="U14" s="54"/>
      <c r="V14" s="54"/>
      <c r="W14" s="54"/>
      <c r="Y14" s="54"/>
      <c r="Z14" s="54"/>
      <c r="AA14" s="84"/>
    </row>
    <row r="15" spans="1:27" ht="13.5" customHeight="1">
      <c r="A15" s="16" t="s">
        <v>27</v>
      </c>
      <c r="B15" s="11"/>
      <c r="C15" s="75">
        <v>4</v>
      </c>
      <c r="D15" s="6"/>
      <c r="E15" s="75">
        <v>100</v>
      </c>
      <c r="F15" s="6">
        <v>4</v>
      </c>
      <c r="G15" s="3"/>
      <c r="H15" s="6">
        <v>490</v>
      </c>
      <c r="I15" s="6"/>
      <c r="J15" s="6"/>
      <c r="K15" s="6"/>
      <c r="L15" s="6">
        <v>100</v>
      </c>
      <c r="M15" s="6">
        <v>390</v>
      </c>
      <c r="N15" s="6"/>
      <c r="O15" s="6">
        <f>P15+Q15+R15</f>
        <v>100</v>
      </c>
      <c r="P15" s="6"/>
      <c r="Q15" s="93">
        <v>100</v>
      </c>
      <c r="R15" s="94"/>
      <c r="S15" s="6"/>
      <c r="T15" s="54"/>
      <c r="U15" s="54"/>
      <c r="V15" s="54"/>
      <c r="W15" s="54"/>
      <c r="Y15" s="54"/>
      <c r="Z15" s="54"/>
      <c r="AA15" s="84"/>
    </row>
    <row r="16" spans="1:27" ht="13.5" customHeight="1">
      <c r="A16" s="16" t="s">
        <v>22</v>
      </c>
      <c r="B16" s="11"/>
      <c r="C16" s="75">
        <v>2</v>
      </c>
      <c r="D16" s="75">
        <v>10</v>
      </c>
      <c r="E16" s="75">
        <v>40</v>
      </c>
      <c r="F16" s="3"/>
      <c r="G16" s="3"/>
      <c r="H16" s="6">
        <v>230</v>
      </c>
      <c r="I16" s="6"/>
      <c r="J16" s="6"/>
      <c r="K16" s="6"/>
      <c r="L16" s="6"/>
      <c r="M16" s="6">
        <v>230</v>
      </c>
      <c r="N16" s="6"/>
      <c r="O16" s="6"/>
      <c r="P16" s="6"/>
      <c r="Q16" s="93"/>
      <c r="R16" s="94"/>
      <c r="S16" s="6"/>
      <c r="T16" s="54"/>
      <c r="U16" s="54"/>
      <c r="V16" s="54"/>
      <c r="W16" s="54"/>
      <c r="Y16" s="54"/>
      <c r="Z16" s="54"/>
      <c r="AA16" s="84"/>
    </row>
    <row r="17" spans="1:27" ht="13.5" customHeight="1">
      <c r="A17" s="16" t="s">
        <v>24</v>
      </c>
      <c r="B17" s="11"/>
      <c r="C17" s="75">
        <v>15</v>
      </c>
      <c r="D17" s="75">
        <v>5</v>
      </c>
      <c r="E17" s="75">
        <v>15</v>
      </c>
      <c r="F17" s="6">
        <v>8</v>
      </c>
      <c r="G17" s="48"/>
      <c r="H17" s="6">
        <v>360</v>
      </c>
      <c r="I17" s="6"/>
      <c r="J17" s="6"/>
      <c r="K17" s="6"/>
      <c r="L17" s="6"/>
      <c r="M17" s="6">
        <v>360</v>
      </c>
      <c r="N17" s="6"/>
      <c r="O17" s="6"/>
      <c r="P17" s="6"/>
      <c r="Q17" s="93"/>
      <c r="R17" s="94"/>
      <c r="S17" s="6"/>
      <c r="T17" s="54"/>
      <c r="U17" s="54"/>
      <c r="V17" s="54"/>
      <c r="W17" s="54"/>
      <c r="Y17" s="54"/>
      <c r="Z17" s="54"/>
      <c r="AA17" s="84"/>
    </row>
    <row r="18" spans="1:27" ht="13.5" customHeight="1">
      <c r="A18" s="15" t="s">
        <v>9</v>
      </c>
      <c r="B18" s="9"/>
      <c r="C18" s="75">
        <v>30</v>
      </c>
      <c r="D18" s="76">
        <v>20</v>
      </c>
      <c r="E18" s="76">
        <v>40</v>
      </c>
      <c r="F18" s="48">
        <v>5</v>
      </c>
      <c r="G18" s="48"/>
      <c r="H18" s="6">
        <v>361</v>
      </c>
      <c r="I18" s="6"/>
      <c r="J18" s="6"/>
      <c r="K18" s="6">
        <v>6</v>
      </c>
      <c r="L18" s="6">
        <v>5</v>
      </c>
      <c r="M18" s="6">
        <v>350</v>
      </c>
      <c r="N18" s="6">
        <v>10</v>
      </c>
      <c r="O18" s="6"/>
      <c r="P18" s="6"/>
      <c r="Q18" s="92"/>
      <c r="R18" s="94"/>
      <c r="S18" s="6">
        <v>30</v>
      </c>
      <c r="T18" s="54"/>
      <c r="U18" s="54"/>
      <c r="V18" s="54"/>
      <c r="W18" s="54"/>
      <c r="Y18" s="54"/>
      <c r="Z18" s="54"/>
      <c r="AA18" s="84"/>
    </row>
    <row r="19" spans="1:27" ht="13.5" customHeight="1">
      <c r="A19" s="16" t="s">
        <v>28</v>
      </c>
      <c r="B19" s="11"/>
      <c r="C19" s="6"/>
      <c r="D19" s="48"/>
      <c r="E19" s="76">
        <v>50</v>
      </c>
      <c r="F19" s="48"/>
      <c r="G19" s="85"/>
      <c r="H19" s="6"/>
      <c r="I19" s="6"/>
      <c r="J19" s="6"/>
      <c r="K19" s="6"/>
      <c r="L19" s="6"/>
      <c r="M19" s="6"/>
      <c r="N19" s="6">
        <v>195</v>
      </c>
      <c r="O19" s="6"/>
      <c r="P19" s="6"/>
      <c r="Q19" s="93"/>
      <c r="R19" s="94"/>
      <c r="S19" s="6"/>
      <c r="T19" s="54"/>
      <c r="U19" s="54"/>
      <c r="V19" s="54"/>
      <c r="W19" s="54"/>
      <c r="Y19" s="54"/>
      <c r="Z19" s="54"/>
      <c r="AA19" s="54"/>
    </row>
    <row r="20" spans="1:27" ht="13.5" customHeight="1">
      <c r="A20" s="15" t="s">
        <v>25</v>
      </c>
      <c r="B20" s="9"/>
      <c r="C20" s="6"/>
      <c r="D20" s="24"/>
      <c r="E20" s="85"/>
      <c r="F20" s="85"/>
      <c r="G20" s="85"/>
      <c r="H20" s="6"/>
      <c r="I20" s="6"/>
      <c r="J20" s="6"/>
      <c r="K20" s="6"/>
      <c r="L20" s="6"/>
      <c r="M20" s="6"/>
      <c r="N20" s="6">
        <v>320</v>
      </c>
      <c r="O20" s="6"/>
      <c r="P20" s="6"/>
      <c r="Q20" s="92"/>
      <c r="R20" s="94"/>
      <c r="S20" s="6"/>
      <c r="T20" s="54"/>
      <c r="U20" s="54"/>
      <c r="V20" s="54"/>
      <c r="W20" s="54"/>
      <c r="Y20" s="54"/>
      <c r="Z20" s="54"/>
      <c r="AA20" s="54"/>
    </row>
    <row r="21" spans="1:27" ht="13.5" customHeight="1">
      <c r="A21" s="16" t="s">
        <v>10</v>
      </c>
      <c r="B21" s="11"/>
      <c r="C21" s="75">
        <v>20</v>
      </c>
      <c r="D21" s="76">
        <v>9</v>
      </c>
      <c r="E21" s="76">
        <v>4</v>
      </c>
      <c r="F21" s="48">
        <v>31</v>
      </c>
      <c r="G21" s="48">
        <v>40</v>
      </c>
      <c r="H21" s="6">
        <v>591</v>
      </c>
      <c r="I21" s="6"/>
      <c r="J21" s="6">
        <v>5</v>
      </c>
      <c r="K21" s="6">
        <v>15</v>
      </c>
      <c r="L21" s="6">
        <v>3</v>
      </c>
      <c r="M21" s="6">
        <v>550</v>
      </c>
      <c r="N21" s="6"/>
      <c r="O21" s="6"/>
      <c r="P21" s="6"/>
      <c r="Q21" s="93"/>
      <c r="R21" s="94"/>
      <c r="S21" s="6"/>
      <c r="T21" s="54"/>
      <c r="U21" s="54"/>
      <c r="V21" s="54"/>
      <c r="W21" s="54"/>
      <c r="Y21" s="54"/>
      <c r="Z21" s="54"/>
      <c r="AA21" s="54"/>
    </row>
    <row r="22" spans="1:27" ht="13.5" customHeight="1">
      <c r="A22" s="15" t="s">
        <v>11</v>
      </c>
      <c r="B22" s="9"/>
      <c r="C22" s="75">
        <v>10</v>
      </c>
      <c r="D22" s="76">
        <v>15</v>
      </c>
      <c r="E22" s="48" t="s">
        <v>37</v>
      </c>
      <c r="F22" s="48"/>
      <c r="G22" s="76">
        <v>50</v>
      </c>
      <c r="H22" s="6">
        <v>345</v>
      </c>
      <c r="I22" s="6"/>
      <c r="J22" s="6"/>
      <c r="K22" s="6">
        <v>10</v>
      </c>
      <c r="L22" s="6"/>
      <c r="M22" s="6">
        <v>335</v>
      </c>
      <c r="N22" s="6"/>
      <c r="O22" s="6"/>
      <c r="P22" s="6"/>
      <c r="Q22" s="92"/>
      <c r="R22" s="94"/>
      <c r="S22" s="6"/>
      <c r="T22" s="54"/>
      <c r="U22" s="54"/>
      <c r="V22" s="54"/>
      <c r="W22" s="54"/>
      <c r="Y22" s="54"/>
      <c r="Z22" s="54"/>
      <c r="AA22" s="54"/>
    </row>
    <row r="23" spans="1:27" ht="13.5" customHeight="1">
      <c r="A23" s="16" t="s">
        <v>12</v>
      </c>
      <c r="B23" s="12"/>
      <c r="C23" s="75">
        <v>30</v>
      </c>
      <c r="D23" s="76">
        <v>15</v>
      </c>
      <c r="E23" s="48"/>
      <c r="F23" s="48">
        <v>6</v>
      </c>
      <c r="G23" s="48"/>
      <c r="H23" s="6">
        <v>500</v>
      </c>
      <c r="I23" s="6"/>
      <c r="J23" s="6"/>
      <c r="K23" s="6">
        <v>10</v>
      </c>
      <c r="L23" s="6"/>
      <c r="M23" s="6">
        <v>490</v>
      </c>
      <c r="N23" s="6">
        <v>40</v>
      </c>
      <c r="O23" s="6"/>
      <c r="P23" s="6"/>
      <c r="Q23" s="93"/>
      <c r="R23" s="94"/>
      <c r="S23" s="6">
        <v>15</v>
      </c>
      <c r="T23" s="54"/>
      <c r="U23" s="54"/>
      <c r="V23" s="54"/>
      <c r="W23" s="54"/>
      <c r="Y23" s="54"/>
      <c r="Z23" s="54"/>
      <c r="AA23" s="54"/>
    </row>
    <row r="24" spans="1:27" ht="13.5" customHeight="1">
      <c r="A24" s="20" t="s">
        <v>13</v>
      </c>
      <c r="B24" s="9"/>
      <c r="C24" s="75">
        <v>10</v>
      </c>
      <c r="D24" s="24">
        <v>6</v>
      </c>
      <c r="E24" s="85"/>
      <c r="F24" s="24">
        <v>6</v>
      </c>
      <c r="G24" s="85"/>
      <c r="H24" s="6"/>
      <c r="I24" s="6"/>
      <c r="J24" s="6"/>
      <c r="K24" s="6"/>
      <c r="L24" s="6"/>
      <c r="M24" s="6"/>
      <c r="N24" s="6"/>
      <c r="O24" s="6"/>
      <c r="P24" s="6"/>
      <c r="Q24" s="94"/>
      <c r="R24" s="94"/>
      <c r="S24" s="6">
        <v>10</v>
      </c>
      <c r="T24" s="54"/>
      <c r="U24" s="54"/>
      <c r="V24" s="54"/>
      <c r="W24" s="54"/>
      <c r="Y24" s="54"/>
      <c r="Z24" s="54"/>
      <c r="AA24" s="54"/>
    </row>
    <row r="25" spans="1:27" ht="13.5" customHeight="1">
      <c r="A25" s="15" t="s">
        <v>14</v>
      </c>
      <c r="B25" s="9"/>
      <c r="C25" s="6"/>
      <c r="D25" s="85"/>
      <c r="E25" s="85"/>
      <c r="F25" s="85"/>
      <c r="G25" s="85"/>
      <c r="H25" s="6">
        <v>353</v>
      </c>
      <c r="I25" s="6"/>
      <c r="J25" s="6"/>
      <c r="K25" s="6"/>
      <c r="L25" s="6">
        <v>8</v>
      </c>
      <c r="M25" s="6">
        <v>345</v>
      </c>
      <c r="N25" s="6">
        <v>66</v>
      </c>
      <c r="O25" s="6"/>
      <c r="P25" s="6"/>
      <c r="Q25" s="92"/>
      <c r="R25" s="94"/>
      <c r="S25" s="6"/>
      <c r="T25" s="54"/>
      <c r="U25" s="54"/>
      <c r="V25" s="54"/>
      <c r="W25" s="54"/>
      <c r="Y25" s="54"/>
      <c r="Z25" s="54"/>
      <c r="AA25" s="84"/>
    </row>
    <row r="26" spans="1:27" ht="13.5" customHeight="1">
      <c r="A26" s="16" t="s">
        <v>15</v>
      </c>
      <c r="B26" s="11"/>
      <c r="C26" s="75">
        <v>25</v>
      </c>
      <c r="D26" s="76">
        <v>6</v>
      </c>
      <c r="E26" s="48"/>
      <c r="F26" s="48">
        <v>10</v>
      </c>
      <c r="G26" s="48"/>
      <c r="H26" s="6">
        <v>232</v>
      </c>
      <c r="I26" s="6"/>
      <c r="J26" s="6"/>
      <c r="K26" s="6"/>
      <c r="L26" s="6"/>
      <c r="M26" s="6">
        <v>232</v>
      </c>
      <c r="N26" s="6">
        <v>30</v>
      </c>
      <c r="O26" s="6"/>
      <c r="P26" s="6"/>
      <c r="Q26" s="93"/>
      <c r="R26" s="94"/>
      <c r="S26" s="6"/>
      <c r="T26" s="54"/>
      <c r="U26" s="54"/>
      <c r="V26" s="54"/>
      <c r="W26" s="54"/>
      <c r="Y26" s="54"/>
      <c r="Z26" s="54"/>
      <c r="AA26" s="54"/>
    </row>
    <row r="27" spans="1:27" ht="13.5" customHeight="1">
      <c r="A27" s="15" t="s">
        <v>16</v>
      </c>
      <c r="B27" s="9"/>
      <c r="C27" s="6" t="s">
        <v>37</v>
      </c>
      <c r="D27" s="76">
        <v>30</v>
      </c>
      <c r="E27" s="76">
        <v>150</v>
      </c>
      <c r="F27" s="48"/>
      <c r="G27" s="48">
        <v>20</v>
      </c>
      <c r="H27" s="6">
        <v>150</v>
      </c>
      <c r="I27" s="6"/>
      <c r="J27" s="6"/>
      <c r="K27" s="6">
        <v>8</v>
      </c>
      <c r="L27" s="6">
        <v>120</v>
      </c>
      <c r="M27" s="6"/>
      <c r="N27" s="6"/>
      <c r="O27" s="6"/>
      <c r="P27" s="6"/>
      <c r="Q27" s="92"/>
      <c r="R27" s="94"/>
      <c r="S27" s="6"/>
      <c r="T27" s="54"/>
      <c r="U27" s="54"/>
      <c r="V27" s="54"/>
      <c r="W27" s="54"/>
      <c r="Y27" s="54"/>
      <c r="Z27" s="54"/>
      <c r="AA27" s="84"/>
    </row>
    <row r="28" spans="1:27" ht="13.5" customHeight="1">
      <c r="A28" s="16" t="s">
        <v>17</v>
      </c>
      <c r="B28" s="11"/>
      <c r="C28" s="6"/>
      <c r="D28" s="76">
        <v>10</v>
      </c>
      <c r="E28" s="76">
        <v>20</v>
      </c>
      <c r="F28" s="48"/>
      <c r="G28" s="48" t="s">
        <v>37</v>
      </c>
      <c r="H28" s="6">
        <v>217</v>
      </c>
      <c r="I28" s="6"/>
      <c r="J28" s="6">
        <v>10</v>
      </c>
      <c r="K28" s="6"/>
      <c r="L28" s="6"/>
      <c r="M28" s="6">
        <v>187</v>
      </c>
      <c r="N28" s="6"/>
      <c r="O28" s="6"/>
      <c r="P28" s="6"/>
      <c r="Q28" s="93"/>
      <c r="R28" s="94"/>
      <c r="S28" s="6"/>
      <c r="T28" s="54"/>
      <c r="U28" s="54"/>
      <c r="V28" s="54"/>
      <c r="W28" s="54"/>
      <c r="Y28" s="54"/>
      <c r="Z28" s="54"/>
      <c r="AA28" s="84"/>
    </row>
    <row r="29" spans="1:27" ht="13.5" customHeight="1">
      <c r="A29" s="15" t="s">
        <v>18</v>
      </c>
      <c r="B29" s="9"/>
      <c r="C29" s="75">
        <v>36</v>
      </c>
      <c r="D29" s="76">
        <v>15</v>
      </c>
      <c r="E29" s="76">
        <v>30</v>
      </c>
      <c r="F29" s="48">
        <v>3</v>
      </c>
      <c r="G29" s="76">
        <v>87</v>
      </c>
      <c r="H29" s="6">
        <v>681</v>
      </c>
      <c r="I29" s="6">
        <v>36</v>
      </c>
      <c r="J29" s="6"/>
      <c r="K29" s="6">
        <v>18</v>
      </c>
      <c r="L29" s="6"/>
      <c r="M29" s="6">
        <v>588</v>
      </c>
      <c r="N29" s="6">
        <v>99</v>
      </c>
      <c r="O29" s="6"/>
      <c r="P29" s="6"/>
      <c r="Q29" s="92"/>
      <c r="R29" s="94"/>
      <c r="S29" s="6">
        <v>36</v>
      </c>
      <c r="T29" s="54"/>
      <c r="U29" s="54"/>
      <c r="V29" s="54"/>
      <c r="W29" s="54"/>
      <c r="Y29" s="54"/>
      <c r="Z29" s="54"/>
      <c r="AA29" s="84"/>
    </row>
    <row r="30" spans="1:27" ht="13.5" customHeight="1">
      <c r="A30" s="16" t="s">
        <v>20</v>
      </c>
      <c r="B30" s="11"/>
      <c r="C30" s="6"/>
      <c r="D30" s="24"/>
      <c r="E30" s="24"/>
      <c r="F30" s="24"/>
      <c r="G30" s="24"/>
      <c r="H30" s="6">
        <v>424</v>
      </c>
      <c r="I30" s="6"/>
      <c r="J30" s="6"/>
      <c r="K30" s="6"/>
      <c r="L30" s="6"/>
      <c r="M30" s="6">
        <v>424</v>
      </c>
      <c r="N30" s="6"/>
      <c r="O30" s="6"/>
      <c r="P30" s="6"/>
      <c r="Q30" s="93"/>
      <c r="R30" s="94"/>
      <c r="S30" s="6"/>
      <c r="T30" s="54"/>
      <c r="U30" s="54"/>
      <c r="V30" s="54"/>
      <c r="W30" s="54"/>
      <c r="Y30" s="54"/>
      <c r="Z30" s="54"/>
      <c r="AA30" s="84"/>
    </row>
    <row r="31" spans="1:27" ht="13.5" customHeight="1">
      <c r="A31" s="15" t="s">
        <v>19</v>
      </c>
      <c r="B31" s="9"/>
      <c r="C31" s="75">
        <v>12</v>
      </c>
      <c r="D31" s="76">
        <v>20</v>
      </c>
      <c r="E31" s="76">
        <v>50</v>
      </c>
      <c r="F31" s="48"/>
      <c r="G31" s="48"/>
      <c r="H31" s="6">
        <v>70</v>
      </c>
      <c r="I31" s="6"/>
      <c r="J31" s="6"/>
      <c r="K31" s="6">
        <v>2</v>
      </c>
      <c r="L31" s="6">
        <v>50</v>
      </c>
      <c r="M31" s="6"/>
      <c r="N31" s="6"/>
      <c r="O31" s="6"/>
      <c r="P31" s="6"/>
      <c r="Q31" s="92"/>
      <c r="R31" s="94"/>
      <c r="S31" s="6"/>
      <c r="T31" s="54"/>
      <c r="U31" s="54"/>
      <c r="V31" s="54"/>
      <c r="W31" s="54"/>
      <c r="Y31" s="54"/>
      <c r="Z31" s="54"/>
      <c r="AA31" s="84"/>
    </row>
    <row r="32" spans="1:27" ht="13.5" customHeight="1">
      <c r="A32" s="16" t="s">
        <v>29</v>
      </c>
      <c r="B32" s="11"/>
      <c r="C32" s="6"/>
      <c r="D32" s="76">
        <v>24</v>
      </c>
      <c r="E32" s="76">
        <v>25</v>
      </c>
      <c r="F32" s="48"/>
      <c r="G32" s="76">
        <v>70</v>
      </c>
      <c r="H32" s="6">
        <v>5</v>
      </c>
      <c r="I32" s="6">
        <v>5</v>
      </c>
      <c r="J32" s="6"/>
      <c r="K32" s="6"/>
      <c r="L32" s="6"/>
      <c r="M32" s="6"/>
      <c r="N32" s="6"/>
      <c r="O32" s="6"/>
      <c r="P32" s="6"/>
      <c r="Q32" s="93"/>
      <c r="R32" s="94"/>
      <c r="S32" s="6"/>
      <c r="T32" s="54"/>
      <c r="U32" s="54"/>
      <c r="V32" s="54"/>
      <c r="W32" s="54"/>
      <c r="Y32" s="54"/>
      <c r="Z32" s="54"/>
      <c r="AA32" s="84"/>
    </row>
    <row r="33" spans="1:27" ht="13.5" customHeight="1">
      <c r="A33" s="16"/>
      <c r="B33" s="11"/>
      <c r="C33" s="6"/>
      <c r="D33" s="85"/>
      <c r="E33" s="85"/>
      <c r="F33" s="85"/>
      <c r="G33" s="85"/>
      <c r="H33" s="6"/>
      <c r="I33" s="6"/>
      <c r="J33" s="6"/>
      <c r="K33" s="6"/>
      <c r="L33" s="6"/>
      <c r="M33" s="6"/>
      <c r="N33" s="6"/>
      <c r="O33" s="6"/>
      <c r="P33" s="6"/>
      <c r="Q33" s="93"/>
      <c r="R33" s="94"/>
      <c r="S33" s="6"/>
      <c r="T33" s="54"/>
      <c r="U33" s="54"/>
      <c r="V33" s="54"/>
      <c r="W33" s="54"/>
      <c r="Y33" s="54"/>
      <c r="Z33" s="54"/>
      <c r="AA33" s="54"/>
    </row>
    <row r="34" spans="1:27" ht="13.5" customHeight="1">
      <c r="A34" s="16" t="s">
        <v>21</v>
      </c>
      <c r="B34" s="11"/>
      <c r="C34" s="6">
        <v>313</v>
      </c>
      <c r="D34" s="48">
        <v>317</v>
      </c>
      <c r="E34" s="48">
        <v>1003</v>
      </c>
      <c r="F34" s="48">
        <v>117</v>
      </c>
      <c r="G34" s="48">
        <v>836</v>
      </c>
      <c r="H34" s="6">
        <f aca="true" t="shared" si="0" ref="H34:N34">SUM(H7:H33)</f>
        <v>8672</v>
      </c>
      <c r="I34" s="6">
        <f t="shared" si="0"/>
        <v>41</v>
      </c>
      <c r="J34" s="6">
        <f t="shared" si="0"/>
        <v>50</v>
      </c>
      <c r="K34" s="6">
        <f t="shared" si="0"/>
        <v>71</v>
      </c>
      <c r="L34" s="6">
        <f t="shared" si="0"/>
        <v>616</v>
      </c>
      <c r="M34" s="6">
        <f t="shared" si="0"/>
        <v>7777</v>
      </c>
      <c r="N34" s="6">
        <f t="shared" si="0"/>
        <v>1325</v>
      </c>
      <c r="O34" s="6">
        <f>P34+Q34+R34</f>
        <v>300</v>
      </c>
      <c r="P34" s="6">
        <f>SUM(P7:P33)</f>
        <v>80</v>
      </c>
      <c r="Q34" s="93">
        <f>SUM(Q7:Q33)</f>
        <v>200</v>
      </c>
      <c r="R34" s="94">
        <f>SUM(R7:R33)</f>
        <v>20</v>
      </c>
      <c r="S34" s="6">
        <f>SUM(S7:S33)</f>
        <v>128</v>
      </c>
      <c r="T34" s="31"/>
      <c r="U34" s="31"/>
      <c r="V34" s="31"/>
      <c r="W34" s="31"/>
      <c r="Y34" s="54"/>
      <c r="Z34" s="54"/>
      <c r="AA34" s="84"/>
    </row>
    <row r="35" spans="1:2" ht="13.5" customHeight="1">
      <c r="A35" s="19"/>
      <c r="B35" s="9"/>
    </row>
    <row r="36" spans="1:2" ht="13.5" customHeight="1">
      <c r="A36" s="19"/>
      <c r="B36" s="9"/>
    </row>
    <row r="37" spans="1:18" ht="12.75">
      <c r="A37" s="2"/>
      <c r="B37" s="2"/>
      <c r="R37" t="s">
        <v>31</v>
      </c>
    </row>
    <row r="39" ht="12.75">
      <c r="V39" t="s">
        <v>45</v>
      </c>
    </row>
  </sheetData>
  <printOptions/>
  <pageMargins left="0.3937007874015748" right="0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9"/>
  <sheetViews>
    <sheetView zoomScale="75" zoomScaleNormal="75" workbookViewId="0" topLeftCell="B1">
      <selection activeCell="R14" sqref="R14"/>
    </sheetView>
  </sheetViews>
  <sheetFormatPr defaultColWidth="9.00390625" defaultRowHeight="12.75"/>
  <cols>
    <col min="1" max="1" width="1.875" style="0" hidden="1" customWidth="1"/>
    <col min="2" max="2" width="18.375" style="0" customWidth="1"/>
    <col min="3" max="4" width="9.00390625" style="0" customWidth="1"/>
    <col min="5" max="5" width="8.00390625" style="0" customWidth="1"/>
    <col min="6" max="6" width="8.875" style="0" customWidth="1"/>
    <col min="7" max="7" width="8.625" style="0" customWidth="1"/>
    <col min="8" max="9" width="7.875" style="0" customWidth="1"/>
    <col min="10" max="13" width="7.00390625" style="0" customWidth="1"/>
    <col min="14" max="14" width="7.125" style="0" customWidth="1"/>
    <col min="15" max="16" width="7.75390625" style="0" customWidth="1"/>
    <col min="17" max="17" width="9.375" style="0" customWidth="1"/>
    <col min="18" max="18" width="11.125" style="0" customWidth="1"/>
    <col min="19" max="19" width="9.25390625" style="0" customWidth="1"/>
    <col min="20" max="20" width="9.75390625" style="0" customWidth="1"/>
    <col min="21" max="21" width="9.00390625" style="0" customWidth="1"/>
    <col min="22" max="23" width="8.875" style="0" customWidth="1"/>
    <col min="24" max="24" width="9.25390625" style="0" customWidth="1"/>
    <col min="25" max="25" width="10.375" style="0" customWidth="1"/>
    <col min="26" max="26" width="8.25390625" style="0" customWidth="1"/>
    <col min="27" max="27" width="8.125" style="0" customWidth="1"/>
    <col min="28" max="28" width="8.00390625" style="0" customWidth="1"/>
    <col min="29" max="29" width="8.375" style="0" customWidth="1"/>
    <col min="30" max="30" width="8.00390625" style="0" customWidth="1"/>
    <col min="31" max="31" width="8.125" style="0" customWidth="1"/>
    <col min="32" max="32" width="9.00390625" style="0" customWidth="1"/>
    <col min="34" max="34" width="7.875" style="0" customWidth="1"/>
    <col min="35" max="35" width="7.625" style="0" customWidth="1"/>
  </cols>
  <sheetData>
    <row r="2" spans="20:23" ht="15">
      <c r="T2" s="4"/>
      <c r="U2" s="4"/>
      <c r="V2" s="4"/>
      <c r="W2" s="4"/>
    </row>
    <row r="3" spans="20:23" ht="12.75">
      <c r="T3" s="27"/>
      <c r="U3" s="27"/>
      <c r="V3" s="27"/>
      <c r="W3" s="27"/>
    </row>
    <row r="4" spans="1:36" ht="12.75">
      <c r="A4" s="13" t="s">
        <v>30</v>
      </c>
      <c r="B4" s="96" t="s">
        <v>30</v>
      </c>
      <c r="C4" s="28"/>
      <c r="D4" s="35" t="s">
        <v>105</v>
      </c>
      <c r="E4" s="35"/>
      <c r="F4" s="35"/>
      <c r="G4" s="34"/>
      <c r="H4" s="107"/>
      <c r="I4" s="108"/>
      <c r="J4" s="108"/>
      <c r="K4" s="108"/>
      <c r="L4" s="108"/>
      <c r="M4" s="108"/>
      <c r="N4" s="117" t="s">
        <v>108</v>
      </c>
      <c r="O4" s="117"/>
      <c r="P4" s="118"/>
      <c r="Q4" s="30" t="s">
        <v>117</v>
      </c>
      <c r="R4" s="31"/>
      <c r="S4" s="101" t="s">
        <v>107</v>
      </c>
      <c r="T4" s="104" t="s">
        <v>103</v>
      </c>
      <c r="Z4" s="74"/>
      <c r="AA4" s="74"/>
      <c r="AB4" s="2"/>
      <c r="AC4" s="2"/>
      <c r="AD4" s="31"/>
      <c r="AE4" s="31"/>
      <c r="AG4" s="53"/>
      <c r="AH4" s="53"/>
      <c r="AI4" s="53"/>
      <c r="AJ4" s="52"/>
    </row>
    <row r="5" spans="1:36" ht="12.75">
      <c r="A5" s="14" t="s">
        <v>0</v>
      </c>
      <c r="B5" s="15" t="s">
        <v>0</v>
      </c>
      <c r="C5" s="30"/>
      <c r="D5" s="106"/>
      <c r="E5" s="65" t="s">
        <v>111</v>
      </c>
      <c r="F5" s="43"/>
      <c r="G5" s="43"/>
      <c r="H5" s="28"/>
      <c r="I5" s="113" t="s">
        <v>103</v>
      </c>
      <c r="J5" s="35"/>
      <c r="K5" s="28"/>
      <c r="L5" s="113" t="s">
        <v>107</v>
      </c>
      <c r="M5" s="34"/>
      <c r="N5" s="116"/>
      <c r="O5" s="113" t="s">
        <v>106</v>
      </c>
      <c r="P5" s="115"/>
      <c r="Q5" s="114" t="s">
        <v>118</v>
      </c>
      <c r="R5" s="31"/>
      <c r="S5" s="102">
        <v>0.7</v>
      </c>
      <c r="T5" s="105">
        <v>0.9</v>
      </c>
      <c r="Z5" s="2"/>
      <c r="AA5" s="2"/>
      <c r="AB5" s="2"/>
      <c r="AC5" s="2"/>
      <c r="AD5" s="31"/>
      <c r="AE5" s="31"/>
      <c r="AG5" s="53"/>
      <c r="AH5" s="53"/>
      <c r="AI5" s="53"/>
      <c r="AJ5" s="52"/>
    </row>
    <row r="6" spans="1:36" ht="12.75">
      <c r="A6" s="18"/>
      <c r="B6" s="17"/>
      <c r="C6" s="5" t="s">
        <v>23</v>
      </c>
      <c r="D6" s="5" t="s">
        <v>110</v>
      </c>
      <c r="E6" s="5" t="s">
        <v>93</v>
      </c>
      <c r="F6" s="5" t="s">
        <v>94</v>
      </c>
      <c r="G6" s="121" t="s">
        <v>114</v>
      </c>
      <c r="H6" s="91" t="s">
        <v>40</v>
      </c>
      <c r="I6" s="91" t="s">
        <v>112</v>
      </c>
      <c r="J6" s="91" t="s">
        <v>38</v>
      </c>
      <c r="K6" s="91" t="s">
        <v>40</v>
      </c>
      <c r="L6" s="91" t="s">
        <v>112</v>
      </c>
      <c r="M6" s="91" t="s">
        <v>38</v>
      </c>
      <c r="N6" s="91" t="s">
        <v>40</v>
      </c>
      <c r="O6" s="91" t="s">
        <v>112</v>
      </c>
      <c r="P6" s="91" t="s">
        <v>38</v>
      </c>
      <c r="Q6" s="5" t="s">
        <v>119</v>
      </c>
      <c r="R6" s="31"/>
      <c r="S6" s="18"/>
      <c r="T6" s="40"/>
      <c r="U6" s="54" t="s">
        <v>109</v>
      </c>
      <c r="Z6" s="31"/>
      <c r="AA6" s="2"/>
      <c r="AB6" s="2"/>
      <c r="AC6" s="2"/>
      <c r="AD6" s="31"/>
      <c r="AE6" s="31"/>
      <c r="AG6" s="53"/>
      <c r="AH6" s="54"/>
      <c r="AI6" s="54"/>
      <c r="AJ6" s="52"/>
    </row>
    <row r="7" spans="1:36" ht="12.75">
      <c r="A7" s="20" t="s">
        <v>1</v>
      </c>
      <c r="B7" s="17" t="s">
        <v>1</v>
      </c>
      <c r="C7" s="6">
        <v>1131</v>
      </c>
      <c r="D7" s="6">
        <f>E7+F7+G7</f>
        <v>480</v>
      </c>
      <c r="E7" s="6">
        <v>100</v>
      </c>
      <c r="F7" s="6">
        <v>100</v>
      </c>
      <c r="G7" s="6">
        <v>280</v>
      </c>
      <c r="H7" s="6">
        <v>4200</v>
      </c>
      <c r="I7" s="94">
        <f>T7*90/100</f>
        <v>1170</v>
      </c>
      <c r="J7" s="22">
        <f>I7/H7*100</f>
        <v>27.857142857142858</v>
      </c>
      <c r="K7" s="6">
        <v>1300</v>
      </c>
      <c r="L7" s="98"/>
      <c r="M7" s="112"/>
      <c r="N7" s="6">
        <v>350</v>
      </c>
      <c r="O7" s="94">
        <v>30</v>
      </c>
      <c r="P7" s="22">
        <f>O7/N7*100</f>
        <v>8.571428571428571</v>
      </c>
      <c r="Q7" s="6"/>
      <c r="R7" s="31"/>
      <c r="S7" s="94"/>
      <c r="T7" s="24">
        <v>1300</v>
      </c>
      <c r="U7" s="48">
        <v>50</v>
      </c>
      <c r="Z7" s="2"/>
      <c r="AA7" s="31"/>
      <c r="AB7" s="2"/>
      <c r="AC7" s="31"/>
      <c r="AD7" s="31"/>
      <c r="AE7" s="31"/>
      <c r="AG7" s="54"/>
      <c r="AH7" s="55"/>
      <c r="AI7" s="55"/>
      <c r="AJ7" s="52"/>
    </row>
    <row r="8" spans="1:36" ht="12.75">
      <c r="A8" s="20" t="s">
        <v>2</v>
      </c>
      <c r="B8" s="15" t="s">
        <v>2</v>
      </c>
      <c r="C8" s="6">
        <v>995</v>
      </c>
      <c r="D8" s="6">
        <f>E8+F8+G8</f>
        <v>445</v>
      </c>
      <c r="E8" s="6">
        <v>180</v>
      </c>
      <c r="F8" s="6">
        <v>220</v>
      </c>
      <c r="G8" s="6">
        <v>45</v>
      </c>
      <c r="H8" s="106">
        <v>1600</v>
      </c>
      <c r="I8" s="100">
        <f>T8*90/100</f>
        <v>342</v>
      </c>
      <c r="J8" s="22">
        <f>I8/H8*100</f>
        <v>21.375</v>
      </c>
      <c r="K8" s="106">
        <v>400</v>
      </c>
      <c r="L8" s="97"/>
      <c r="M8" s="106"/>
      <c r="N8" s="6">
        <v>600</v>
      </c>
      <c r="O8" s="94">
        <v>10</v>
      </c>
      <c r="P8" s="22">
        <f>O8/N8*100</f>
        <v>1.6666666666666667</v>
      </c>
      <c r="Q8" s="6"/>
      <c r="R8" s="31"/>
      <c r="S8" s="94"/>
      <c r="T8" s="24">
        <v>380</v>
      </c>
      <c r="U8" s="48">
        <v>95</v>
      </c>
      <c r="Z8" s="2"/>
      <c r="AA8" s="31"/>
      <c r="AB8" s="31"/>
      <c r="AC8" s="31"/>
      <c r="AD8" s="31"/>
      <c r="AE8" s="31"/>
      <c r="AG8" s="54"/>
      <c r="AH8" s="55"/>
      <c r="AI8" s="55"/>
      <c r="AJ8" s="52"/>
    </row>
    <row r="9" spans="1:36" ht="12.75">
      <c r="A9" s="20" t="s">
        <v>3</v>
      </c>
      <c r="B9" s="16" t="s">
        <v>3</v>
      </c>
      <c r="C9" s="6">
        <v>327</v>
      </c>
      <c r="D9" s="6">
        <f>E9+F9+G9</f>
        <v>70</v>
      </c>
      <c r="E9" s="6">
        <v>20</v>
      </c>
      <c r="F9" s="6"/>
      <c r="G9" s="6">
        <v>50</v>
      </c>
      <c r="H9" s="112">
        <v>970</v>
      </c>
      <c r="I9" s="100">
        <f>T9*90/100</f>
        <v>139.5</v>
      </c>
      <c r="J9" s="22">
        <f>I9/H9*100</f>
        <v>14.38144329896907</v>
      </c>
      <c r="K9" s="112" t="s">
        <v>37</v>
      </c>
      <c r="L9" s="99" t="s">
        <v>37</v>
      </c>
      <c r="M9" s="112" t="s">
        <v>37</v>
      </c>
      <c r="N9" s="6">
        <v>250</v>
      </c>
      <c r="O9" s="94"/>
      <c r="P9" s="3"/>
      <c r="Q9" s="6"/>
      <c r="R9" s="31"/>
      <c r="S9" s="94"/>
      <c r="T9" s="24">
        <v>155</v>
      </c>
      <c r="U9" s="48"/>
      <c r="Z9" s="2"/>
      <c r="AA9" s="31"/>
      <c r="AB9" s="31"/>
      <c r="AC9" s="31"/>
      <c r="AD9" s="31"/>
      <c r="AE9" s="31"/>
      <c r="AG9" s="54"/>
      <c r="AH9" s="55"/>
      <c r="AI9" s="55"/>
      <c r="AJ9" s="52"/>
    </row>
    <row r="10" spans="1:36" ht="12.75">
      <c r="A10" s="20" t="s">
        <v>4</v>
      </c>
      <c r="B10" s="15" t="s">
        <v>4</v>
      </c>
      <c r="C10" s="6">
        <v>693</v>
      </c>
      <c r="D10" s="6">
        <f aca="true" t="shared" si="0" ref="D10:D17">E10+F10</f>
        <v>361</v>
      </c>
      <c r="E10" s="6">
        <v>145</v>
      </c>
      <c r="F10" s="6">
        <v>216</v>
      </c>
      <c r="G10" s="6">
        <v>56</v>
      </c>
      <c r="H10" s="106">
        <v>1780</v>
      </c>
      <c r="I10" s="100">
        <f>T10*90/100</f>
        <v>360</v>
      </c>
      <c r="J10" s="22">
        <f>I10/H10*100</f>
        <v>20.224719101123593</v>
      </c>
      <c r="K10" s="106">
        <v>890</v>
      </c>
      <c r="L10" s="97"/>
      <c r="M10" s="106"/>
      <c r="N10" s="6">
        <v>800</v>
      </c>
      <c r="O10" s="94">
        <v>30</v>
      </c>
      <c r="P10" s="22">
        <f>O10/N10*100</f>
        <v>3.75</v>
      </c>
      <c r="Q10" s="6"/>
      <c r="R10" s="31"/>
      <c r="S10" s="94"/>
      <c r="T10" s="24">
        <v>400</v>
      </c>
      <c r="U10" s="48">
        <v>142</v>
      </c>
      <c r="Z10" s="2"/>
      <c r="AA10" s="31"/>
      <c r="AB10" s="31"/>
      <c r="AC10" s="31"/>
      <c r="AD10" s="31"/>
      <c r="AE10" s="31"/>
      <c r="AG10" s="54"/>
      <c r="AH10" s="55"/>
      <c r="AI10" s="55"/>
      <c r="AJ10" s="52"/>
    </row>
    <row r="11" spans="1:36" ht="12.75">
      <c r="A11" s="20" t="s">
        <v>5</v>
      </c>
      <c r="B11" s="16" t="s">
        <v>5</v>
      </c>
      <c r="C11" s="6">
        <v>486</v>
      </c>
      <c r="D11" s="6">
        <f t="shared" si="0"/>
        <v>185</v>
      </c>
      <c r="E11" s="6">
        <v>80</v>
      </c>
      <c r="F11" s="6">
        <v>105</v>
      </c>
      <c r="G11" s="6" t="s">
        <v>31</v>
      </c>
      <c r="H11" s="112">
        <v>1300</v>
      </c>
      <c r="I11" s="93"/>
      <c r="J11" s="112"/>
      <c r="K11" s="112">
        <v>870</v>
      </c>
      <c r="L11" s="99"/>
      <c r="M11" s="112"/>
      <c r="N11" s="6">
        <v>300</v>
      </c>
      <c r="O11" s="94"/>
      <c r="P11" s="3"/>
      <c r="Q11" s="6"/>
      <c r="R11" s="31"/>
      <c r="S11" s="94"/>
      <c r="T11" s="24"/>
      <c r="U11" s="48">
        <v>70</v>
      </c>
      <c r="Z11" s="2"/>
      <c r="AA11" s="31"/>
      <c r="AB11" s="31"/>
      <c r="AC11" s="31"/>
      <c r="AD11" s="31"/>
      <c r="AE11" s="31"/>
      <c r="AG11" s="54"/>
      <c r="AH11" s="55"/>
      <c r="AI11" s="55"/>
      <c r="AJ11" s="52"/>
    </row>
    <row r="12" spans="1:36" ht="12.75">
      <c r="A12" s="20" t="s">
        <v>6</v>
      </c>
      <c r="B12" s="16" t="s">
        <v>6</v>
      </c>
      <c r="C12" s="6">
        <v>428</v>
      </c>
      <c r="D12" s="6">
        <f t="shared" si="0"/>
        <v>136</v>
      </c>
      <c r="E12" s="6">
        <v>45</v>
      </c>
      <c r="F12" s="6">
        <v>91</v>
      </c>
      <c r="G12" s="6">
        <v>15</v>
      </c>
      <c r="H12" s="112">
        <v>1500</v>
      </c>
      <c r="I12" s="93"/>
      <c r="J12" s="112"/>
      <c r="K12" s="112" t="s">
        <v>37</v>
      </c>
      <c r="L12" s="99" t="s">
        <v>37</v>
      </c>
      <c r="M12" s="112" t="s">
        <v>37</v>
      </c>
      <c r="N12" s="6">
        <v>350</v>
      </c>
      <c r="O12" s="94"/>
      <c r="P12" s="3"/>
      <c r="Q12" s="6"/>
      <c r="R12" s="31"/>
      <c r="S12" s="94"/>
      <c r="T12" s="24"/>
      <c r="U12" s="48">
        <v>31</v>
      </c>
      <c r="Z12" s="2"/>
      <c r="AA12" s="31"/>
      <c r="AB12" s="31"/>
      <c r="AC12" s="31"/>
      <c r="AD12" s="31"/>
      <c r="AE12" s="31"/>
      <c r="AG12" s="54"/>
      <c r="AH12" s="55"/>
      <c r="AI12" s="55"/>
      <c r="AJ12" s="52"/>
    </row>
    <row r="13" spans="1:36" ht="12.75">
      <c r="A13" s="20" t="s">
        <v>7</v>
      </c>
      <c r="B13" s="17" t="s">
        <v>7</v>
      </c>
      <c r="C13" s="6">
        <v>280</v>
      </c>
      <c r="D13" s="6">
        <f>E13+F13+G13</f>
        <v>146</v>
      </c>
      <c r="E13" s="6">
        <v>50</v>
      </c>
      <c r="F13" s="6">
        <v>86</v>
      </c>
      <c r="G13" s="6">
        <v>10</v>
      </c>
      <c r="H13" s="49">
        <v>600</v>
      </c>
      <c r="I13" s="100">
        <f>T13*90/100</f>
        <v>495</v>
      </c>
      <c r="J13" s="22">
        <f>I13/H13*100</f>
        <v>82.5</v>
      </c>
      <c r="K13" s="49">
        <v>450</v>
      </c>
      <c r="L13" s="98"/>
      <c r="M13" s="49"/>
      <c r="N13" s="6">
        <v>350</v>
      </c>
      <c r="O13" s="94"/>
      <c r="P13" s="3"/>
      <c r="Q13" s="6"/>
      <c r="R13" s="31"/>
      <c r="S13" s="94"/>
      <c r="T13" s="24">
        <v>550</v>
      </c>
      <c r="U13" s="48">
        <v>35</v>
      </c>
      <c r="Z13" s="2"/>
      <c r="AA13" s="31"/>
      <c r="AB13" s="31"/>
      <c r="AC13" s="31"/>
      <c r="AD13" s="31"/>
      <c r="AE13" s="31"/>
      <c r="AG13" s="54"/>
      <c r="AH13" s="55"/>
      <c r="AI13" s="55"/>
      <c r="AJ13" s="52"/>
    </row>
    <row r="14" spans="1:36" ht="12.75">
      <c r="A14" s="20" t="s">
        <v>8</v>
      </c>
      <c r="B14" s="16" t="s">
        <v>8</v>
      </c>
      <c r="C14" s="6">
        <v>612</v>
      </c>
      <c r="D14" s="6">
        <f t="shared" si="0"/>
        <v>140</v>
      </c>
      <c r="E14" s="6">
        <v>70</v>
      </c>
      <c r="F14" s="6">
        <v>70</v>
      </c>
      <c r="G14" s="6"/>
      <c r="H14" s="112">
        <v>500</v>
      </c>
      <c r="I14" s="93"/>
      <c r="J14" s="112"/>
      <c r="K14" s="112">
        <v>200</v>
      </c>
      <c r="L14" s="99"/>
      <c r="M14" s="112"/>
      <c r="N14" s="6">
        <v>600</v>
      </c>
      <c r="O14" s="94">
        <v>11</v>
      </c>
      <c r="P14" s="22">
        <f>O14/N14*100</f>
        <v>1.8333333333333333</v>
      </c>
      <c r="Q14" s="6"/>
      <c r="R14" s="31"/>
      <c r="S14" s="94"/>
      <c r="T14" s="24"/>
      <c r="U14" s="48">
        <v>55</v>
      </c>
      <c r="Z14" s="2"/>
      <c r="AA14" s="31"/>
      <c r="AB14" s="31"/>
      <c r="AC14" s="31"/>
      <c r="AD14" s="31"/>
      <c r="AE14" s="31"/>
      <c r="AG14" s="54"/>
      <c r="AH14" s="55"/>
      <c r="AI14" s="55"/>
      <c r="AJ14" s="52"/>
    </row>
    <row r="15" spans="1:36" ht="12.75">
      <c r="A15" s="20" t="s">
        <v>27</v>
      </c>
      <c r="B15" s="16" t="s">
        <v>27</v>
      </c>
      <c r="C15" s="6">
        <v>545</v>
      </c>
      <c r="D15" s="6">
        <f t="shared" si="0"/>
        <v>155</v>
      </c>
      <c r="E15" s="6"/>
      <c r="F15" s="6">
        <v>155</v>
      </c>
      <c r="G15" s="6"/>
      <c r="H15" s="112">
        <v>1060</v>
      </c>
      <c r="I15" s="93"/>
      <c r="J15" s="112"/>
      <c r="K15" s="112" t="s">
        <v>37</v>
      </c>
      <c r="L15" s="99" t="s">
        <v>37</v>
      </c>
      <c r="M15" s="112" t="s">
        <v>37</v>
      </c>
      <c r="N15" s="6">
        <v>400</v>
      </c>
      <c r="O15" s="94"/>
      <c r="P15" s="3"/>
      <c r="Q15" s="6"/>
      <c r="R15" s="31"/>
      <c r="S15" s="94"/>
      <c r="T15" s="24"/>
      <c r="U15" s="48">
        <v>70</v>
      </c>
      <c r="Z15" s="2"/>
      <c r="AA15" s="31"/>
      <c r="AB15" s="31"/>
      <c r="AC15" s="31"/>
      <c r="AD15" s="31"/>
      <c r="AE15" s="31"/>
      <c r="AG15" s="54"/>
      <c r="AH15" s="55"/>
      <c r="AI15" s="55"/>
      <c r="AJ15" s="52"/>
    </row>
    <row r="16" spans="1:36" ht="12.75">
      <c r="A16" s="20" t="s">
        <v>22</v>
      </c>
      <c r="B16" s="16" t="s">
        <v>22</v>
      </c>
      <c r="C16" s="6">
        <v>270</v>
      </c>
      <c r="D16" s="6">
        <f t="shared" si="0"/>
        <v>105</v>
      </c>
      <c r="E16" s="6">
        <v>60</v>
      </c>
      <c r="F16" s="6">
        <v>45</v>
      </c>
      <c r="G16" s="6"/>
      <c r="H16" s="112" t="s">
        <v>37</v>
      </c>
      <c r="I16" s="99" t="s">
        <v>37</v>
      </c>
      <c r="J16" s="112" t="s">
        <v>37</v>
      </c>
      <c r="K16" s="112">
        <v>1100</v>
      </c>
      <c r="L16" s="99"/>
      <c r="M16" s="112"/>
      <c r="N16" s="6">
        <v>250</v>
      </c>
      <c r="O16" s="94">
        <v>119</v>
      </c>
      <c r="P16" s="22">
        <f>O16/N16*100</f>
        <v>47.599999999999994</v>
      </c>
      <c r="Q16" s="6"/>
      <c r="R16" s="31"/>
      <c r="S16" s="94"/>
      <c r="T16" s="24"/>
      <c r="U16" s="48">
        <v>25</v>
      </c>
      <c r="Z16" s="2"/>
      <c r="AA16" s="31"/>
      <c r="AB16" s="31"/>
      <c r="AC16" s="31"/>
      <c r="AD16" s="31"/>
      <c r="AE16" s="31"/>
      <c r="AG16" s="54"/>
      <c r="AH16" s="55"/>
      <c r="AI16" s="55"/>
      <c r="AJ16" s="52"/>
    </row>
    <row r="17" spans="1:36" ht="12.75">
      <c r="A17" s="20" t="s">
        <v>24</v>
      </c>
      <c r="B17" s="16" t="s">
        <v>24</v>
      </c>
      <c r="C17" s="6">
        <v>242</v>
      </c>
      <c r="D17" s="6">
        <f t="shared" si="0"/>
        <v>124</v>
      </c>
      <c r="E17" s="6">
        <v>60</v>
      </c>
      <c r="F17" s="6">
        <v>64</v>
      </c>
      <c r="G17" s="6"/>
      <c r="H17" s="112">
        <v>400</v>
      </c>
      <c r="I17" s="93"/>
      <c r="J17" s="112"/>
      <c r="K17" s="112">
        <v>460</v>
      </c>
      <c r="L17" s="99"/>
      <c r="M17" s="112"/>
      <c r="N17" s="6">
        <v>200</v>
      </c>
      <c r="O17" s="94"/>
      <c r="P17" s="3"/>
      <c r="Q17" s="6"/>
      <c r="R17" s="31"/>
      <c r="S17" s="94"/>
      <c r="T17" s="24"/>
      <c r="U17" s="48">
        <v>30</v>
      </c>
      <c r="Z17" s="2"/>
      <c r="AA17" s="31"/>
      <c r="AB17" s="31"/>
      <c r="AC17" s="31"/>
      <c r="AD17" s="31"/>
      <c r="AE17" s="31"/>
      <c r="AG17" s="54"/>
      <c r="AH17" s="55"/>
      <c r="AI17" s="55"/>
      <c r="AJ17" s="52"/>
    </row>
    <row r="18" spans="1:36" ht="12.75">
      <c r="A18" s="20" t="s">
        <v>9</v>
      </c>
      <c r="B18" s="15" t="s">
        <v>9</v>
      </c>
      <c r="C18" s="6">
        <v>332</v>
      </c>
      <c r="D18" s="6">
        <f>E18+F18+G18</f>
        <v>189</v>
      </c>
      <c r="E18" s="6">
        <v>67</v>
      </c>
      <c r="F18" s="6">
        <v>27</v>
      </c>
      <c r="G18" s="6">
        <v>95</v>
      </c>
      <c r="H18" s="106">
        <v>600</v>
      </c>
      <c r="I18" s="100">
        <f>T18*90/100</f>
        <v>162.9</v>
      </c>
      <c r="J18" s="22">
        <f>I18/H18*100</f>
        <v>27.150000000000002</v>
      </c>
      <c r="K18" s="106">
        <v>700</v>
      </c>
      <c r="L18" s="97">
        <f>S18*70/100</f>
        <v>512.4</v>
      </c>
      <c r="M18" s="22">
        <f>L18/K18*100</f>
        <v>73.2</v>
      </c>
      <c r="N18" s="6">
        <v>300</v>
      </c>
      <c r="O18" s="94">
        <v>30</v>
      </c>
      <c r="P18" s="22">
        <f>O18/N18*100</f>
        <v>10</v>
      </c>
      <c r="Q18" s="6"/>
      <c r="R18" s="31"/>
      <c r="S18" s="94">
        <v>732</v>
      </c>
      <c r="T18" s="24">
        <v>181</v>
      </c>
      <c r="U18" s="48">
        <v>10</v>
      </c>
      <c r="Z18" s="2"/>
      <c r="AA18" s="31"/>
      <c r="AB18" s="31"/>
      <c r="AC18" s="31"/>
      <c r="AD18" s="31"/>
      <c r="AE18" s="31"/>
      <c r="AG18" s="54"/>
      <c r="AH18" s="55"/>
      <c r="AI18" s="55"/>
      <c r="AJ18" s="52"/>
    </row>
    <row r="19" spans="1:36" ht="12.75">
      <c r="A19" s="20" t="s">
        <v>28</v>
      </c>
      <c r="B19" s="16" t="s">
        <v>28</v>
      </c>
      <c r="C19" s="6">
        <v>650</v>
      </c>
      <c r="D19" s="6">
        <f>E19+F19+G19</f>
        <v>16</v>
      </c>
      <c r="E19" s="6">
        <v>15</v>
      </c>
      <c r="F19" s="6">
        <v>1</v>
      </c>
      <c r="G19" s="6"/>
      <c r="H19" s="112">
        <v>1200</v>
      </c>
      <c r="I19" s="93"/>
      <c r="J19" s="112"/>
      <c r="K19" s="112">
        <v>500</v>
      </c>
      <c r="L19" s="99"/>
      <c r="M19" s="112"/>
      <c r="N19" s="6">
        <v>250</v>
      </c>
      <c r="O19" s="94"/>
      <c r="P19" s="3"/>
      <c r="Q19" s="6"/>
      <c r="R19" s="31"/>
      <c r="S19" s="94"/>
      <c r="T19" s="24"/>
      <c r="U19" s="24"/>
      <c r="Z19" s="2"/>
      <c r="AA19" s="31"/>
      <c r="AB19" s="31"/>
      <c r="AC19" s="31"/>
      <c r="AD19" s="31"/>
      <c r="AE19" s="31"/>
      <c r="AG19" s="54"/>
      <c r="AH19" s="55"/>
      <c r="AI19" s="55"/>
      <c r="AJ19" s="52"/>
    </row>
    <row r="20" spans="1:36" ht="12.75">
      <c r="A20" s="20" t="s">
        <v>25</v>
      </c>
      <c r="B20" s="15" t="s">
        <v>25</v>
      </c>
      <c r="C20" s="6">
        <v>349</v>
      </c>
      <c r="D20" s="6"/>
      <c r="E20" s="6"/>
      <c r="F20" s="6"/>
      <c r="G20" s="6"/>
      <c r="H20" s="106">
        <v>300</v>
      </c>
      <c r="I20" s="92"/>
      <c r="J20" s="106"/>
      <c r="K20" s="106" t="s">
        <v>37</v>
      </c>
      <c r="L20" s="99" t="s">
        <v>37</v>
      </c>
      <c r="M20" s="112" t="s">
        <v>37</v>
      </c>
      <c r="N20" s="6">
        <v>100</v>
      </c>
      <c r="O20" s="94"/>
      <c r="P20" s="3"/>
      <c r="Q20" s="6"/>
      <c r="R20" s="31"/>
      <c r="S20" s="94"/>
      <c r="T20" s="24"/>
      <c r="U20" s="24" t="s">
        <v>37</v>
      </c>
      <c r="Z20" s="2"/>
      <c r="AA20" s="31"/>
      <c r="AB20" s="31"/>
      <c r="AC20" s="31"/>
      <c r="AD20" s="31"/>
      <c r="AE20" s="31"/>
      <c r="AG20" s="54"/>
      <c r="AH20" s="55"/>
      <c r="AI20" s="55"/>
      <c r="AJ20" s="52"/>
    </row>
    <row r="21" spans="1:36" ht="12.75">
      <c r="A21" s="20" t="s">
        <v>10</v>
      </c>
      <c r="B21" s="16" t="s">
        <v>10</v>
      </c>
      <c r="C21" s="6">
        <v>370</v>
      </c>
      <c r="D21" s="6">
        <f>E21+F21</f>
        <v>135</v>
      </c>
      <c r="E21" s="6">
        <v>60</v>
      </c>
      <c r="F21" s="6">
        <v>75</v>
      </c>
      <c r="G21" s="6"/>
      <c r="H21" s="112">
        <v>750</v>
      </c>
      <c r="I21" s="100">
        <f>T21*90/100</f>
        <v>180</v>
      </c>
      <c r="J21" s="22">
        <f>I21/H21*100</f>
        <v>24</v>
      </c>
      <c r="K21" s="112">
        <v>390</v>
      </c>
      <c r="L21" s="99"/>
      <c r="M21" s="112"/>
      <c r="N21" s="6">
        <v>450</v>
      </c>
      <c r="O21" s="94"/>
      <c r="P21" s="3"/>
      <c r="Q21" s="6">
        <v>30</v>
      </c>
      <c r="R21" s="31"/>
      <c r="S21" s="94"/>
      <c r="T21" s="24">
        <v>200</v>
      </c>
      <c r="U21" s="24">
        <v>40</v>
      </c>
      <c r="Z21" s="2"/>
      <c r="AA21" s="31"/>
      <c r="AB21" s="31"/>
      <c r="AC21" s="31"/>
      <c r="AD21" s="31"/>
      <c r="AE21" s="31"/>
      <c r="AG21" s="54"/>
      <c r="AH21" s="55"/>
      <c r="AI21" s="55"/>
      <c r="AJ21" s="52"/>
    </row>
    <row r="22" spans="1:36" ht="12.75">
      <c r="A22" s="20" t="s">
        <v>11</v>
      </c>
      <c r="B22" s="15" t="s">
        <v>11</v>
      </c>
      <c r="C22" s="6">
        <v>527</v>
      </c>
      <c r="D22" s="6">
        <f>E22+F22+G22</f>
        <v>165</v>
      </c>
      <c r="E22" s="6">
        <v>100</v>
      </c>
      <c r="F22" s="6">
        <v>40</v>
      </c>
      <c r="G22" s="6">
        <v>25</v>
      </c>
      <c r="H22" s="106">
        <v>580</v>
      </c>
      <c r="I22" s="100">
        <f>T22*90/100</f>
        <v>178.2</v>
      </c>
      <c r="J22" s="22">
        <f>I22/H22*100</f>
        <v>30.724137931034477</v>
      </c>
      <c r="K22" s="106">
        <v>600</v>
      </c>
      <c r="L22" s="97"/>
      <c r="M22" s="106"/>
      <c r="N22" s="6">
        <v>350</v>
      </c>
      <c r="O22" s="94">
        <v>19</v>
      </c>
      <c r="P22" s="22">
        <f>O22/N22*100</f>
        <v>5.428571428571429</v>
      </c>
      <c r="Q22" s="6"/>
      <c r="R22" s="31"/>
      <c r="S22" s="94"/>
      <c r="T22" s="24">
        <v>198</v>
      </c>
      <c r="U22" s="48">
        <v>20</v>
      </c>
      <c r="Z22" s="2"/>
      <c r="AA22" s="31"/>
      <c r="AB22" s="31"/>
      <c r="AC22" s="31"/>
      <c r="AD22" s="31"/>
      <c r="AE22" s="31"/>
      <c r="AG22" s="54"/>
      <c r="AH22" s="55"/>
      <c r="AI22" s="55"/>
      <c r="AJ22" s="52"/>
    </row>
    <row r="23" spans="1:36" ht="12.75">
      <c r="A23" s="20" t="s">
        <v>12</v>
      </c>
      <c r="B23" s="16" t="s">
        <v>12</v>
      </c>
      <c r="C23" s="6">
        <v>470</v>
      </c>
      <c r="D23" s="6">
        <f>E23+F23+G23</f>
        <v>340</v>
      </c>
      <c r="E23" s="6">
        <v>60</v>
      </c>
      <c r="F23" s="6">
        <v>100</v>
      </c>
      <c r="G23" s="6">
        <v>180</v>
      </c>
      <c r="H23" s="6">
        <v>1600</v>
      </c>
      <c r="I23" s="100">
        <f>T23*90/100</f>
        <v>518.4</v>
      </c>
      <c r="J23" s="22">
        <f>I23/H23*100</f>
        <v>32.4</v>
      </c>
      <c r="K23" s="6">
        <v>1080</v>
      </c>
      <c r="L23" s="99"/>
      <c r="M23" s="112"/>
      <c r="N23" s="6">
        <v>400</v>
      </c>
      <c r="O23" s="94"/>
      <c r="P23" s="3"/>
      <c r="Q23" s="6"/>
      <c r="R23" s="31"/>
      <c r="S23" s="94"/>
      <c r="T23" s="24">
        <v>576</v>
      </c>
      <c r="U23" s="48">
        <v>50</v>
      </c>
      <c r="Z23" s="2"/>
      <c r="AA23" s="31"/>
      <c r="AB23" s="31"/>
      <c r="AC23" s="31"/>
      <c r="AD23" s="31"/>
      <c r="AE23" s="31"/>
      <c r="AG23" s="54"/>
      <c r="AH23" s="55"/>
      <c r="AI23" s="55"/>
      <c r="AJ23" s="52"/>
    </row>
    <row r="24" spans="1:36" ht="12.75">
      <c r="A24" s="20" t="s">
        <v>13</v>
      </c>
      <c r="B24" s="16" t="s">
        <v>13</v>
      </c>
      <c r="C24" s="6">
        <v>430</v>
      </c>
      <c r="D24" s="6">
        <f>E24+F24+G24</f>
        <v>174</v>
      </c>
      <c r="E24" s="6">
        <v>60</v>
      </c>
      <c r="F24" s="6">
        <v>54</v>
      </c>
      <c r="G24" s="6">
        <v>60</v>
      </c>
      <c r="H24" s="6">
        <v>850</v>
      </c>
      <c r="I24" s="100">
        <f>T24*90/100</f>
        <v>646.2</v>
      </c>
      <c r="J24" s="22">
        <f>I24/H24*100</f>
        <v>76.02352941176471</v>
      </c>
      <c r="K24" s="6">
        <v>380</v>
      </c>
      <c r="L24" s="100"/>
      <c r="M24" s="112"/>
      <c r="N24" s="6">
        <v>400</v>
      </c>
      <c r="O24" s="94">
        <v>75</v>
      </c>
      <c r="P24" s="22">
        <f>O24/N24*100</f>
        <v>18.75</v>
      </c>
      <c r="Q24" s="6"/>
      <c r="R24" s="31"/>
      <c r="S24" s="94"/>
      <c r="T24" s="24">
        <v>718</v>
      </c>
      <c r="U24" s="48">
        <v>30</v>
      </c>
      <c r="Z24" s="2"/>
      <c r="AA24" s="31"/>
      <c r="AB24" s="31"/>
      <c r="AC24" s="31"/>
      <c r="AD24" s="31"/>
      <c r="AE24" s="31"/>
      <c r="AG24" s="54"/>
      <c r="AH24" s="55"/>
      <c r="AI24" s="55"/>
      <c r="AJ24" s="52"/>
    </row>
    <row r="25" spans="1:36" ht="12.75">
      <c r="A25" s="20" t="s">
        <v>14</v>
      </c>
      <c r="B25" s="15" t="s">
        <v>14</v>
      </c>
      <c r="C25" s="6">
        <v>403</v>
      </c>
      <c r="D25" s="6">
        <f>E25+F25</f>
        <v>87</v>
      </c>
      <c r="E25" s="6">
        <v>30</v>
      </c>
      <c r="F25" s="6">
        <v>57</v>
      </c>
      <c r="G25" s="6"/>
      <c r="H25" s="106">
        <v>650</v>
      </c>
      <c r="I25" s="92"/>
      <c r="J25" s="106"/>
      <c r="K25" s="106">
        <v>550</v>
      </c>
      <c r="L25" s="97"/>
      <c r="M25" s="106"/>
      <c r="N25" s="6">
        <v>300</v>
      </c>
      <c r="O25" s="94">
        <v>2</v>
      </c>
      <c r="P25" s="22">
        <f>O25/N25*100</f>
        <v>0.6666666666666667</v>
      </c>
      <c r="Q25" s="81"/>
      <c r="R25" s="110"/>
      <c r="S25" s="94"/>
      <c r="T25" s="24"/>
      <c r="U25" s="24">
        <v>40</v>
      </c>
      <c r="Z25" s="2"/>
      <c r="AA25" s="31"/>
      <c r="AB25" s="31"/>
      <c r="AC25" s="31"/>
      <c r="AD25" s="31"/>
      <c r="AE25" s="31"/>
      <c r="AG25" s="54"/>
      <c r="AH25" s="55"/>
      <c r="AI25" s="55"/>
      <c r="AJ25" s="52"/>
    </row>
    <row r="26" spans="1:36" ht="12.75">
      <c r="A26" s="20" t="s">
        <v>15</v>
      </c>
      <c r="B26" s="16" t="s">
        <v>15</v>
      </c>
      <c r="C26" s="6">
        <v>574</v>
      </c>
      <c r="D26" s="6">
        <f>E26+F26+G26</f>
        <v>400</v>
      </c>
      <c r="E26" s="6">
        <v>120</v>
      </c>
      <c r="F26" s="6">
        <v>280</v>
      </c>
      <c r="G26" s="6"/>
      <c r="H26" s="112">
        <v>1150</v>
      </c>
      <c r="I26" s="100">
        <f>T26*90/100</f>
        <v>28.8</v>
      </c>
      <c r="J26" s="22">
        <f>I26/H26*100</f>
        <v>2.5043478260869567</v>
      </c>
      <c r="K26" s="112">
        <v>570</v>
      </c>
      <c r="L26" s="99"/>
      <c r="M26" s="112"/>
      <c r="N26" s="6">
        <v>400</v>
      </c>
      <c r="O26" s="94">
        <v>42</v>
      </c>
      <c r="P26" s="22">
        <f>O26/N26*100</f>
        <v>10.5</v>
      </c>
      <c r="Q26" s="6"/>
      <c r="R26" s="31"/>
      <c r="S26" s="94"/>
      <c r="T26" s="24">
        <v>32</v>
      </c>
      <c r="U26" s="48">
        <v>210</v>
      </c>
      <c r="Z26" s="2"/>
      <c r="AA26" s="31"/>
      <c r="AB26" s="31"/>
      <c r="AC26" s="31"/>
      <c r="AD26" s="31"/>
      <c r="AE26" s="31"/>
      <c r="AG26" s="54"/>
      <c r="AH26" s="55"/>
      <c r="AI26" s="55"/>
      <c r="AJ26" s="52"/>
    </row>
    <row r="27" spans="1:36" ht="12.75">
      <c r="A27" s="20" t="s">
        <v>16</v>
      </c>
      <c r="B27" s="15" t="s">
        <v>16</v>
      </c>
      <c r="C27" s="6">
        <v>389</v>
      </c>
      <c r="D27" s="6">
        <f>E27+F27</f>
        <v>185</v>
      </c>
      <c r="E27" s="6">
        <v>70</v>
      </c>
      <c r="F27" s="6">
        <v>115</v>
      </c>
      <c r="G27" s="6"/>
      <c r="H27" s="106">
        <v>660</v>
      </c>
      <c r="I27" s="92"/>
      <c r="J27" s="106"/>
      <c r="K27" s="106">
        <v>1400</v>
      </c>
      <c r="L27" s="97"/>
      <c r="M27" s="106"/>
      <c r="N27" s="6">
        <v>350</v>
      </c>
      <c r="O27" s="94"/>
      <c r="P27" s="3"/>
      <c r="Q27" s="6"/>
      <c r="R27" s="31"/>
      <c r="S27" s="94"/>
      <c r="T27" s="24"/>
      <c r="U27" s="48">
        <v>100</v>
      </c>
      <c r="Z27" s="2"/>
      <c r="AA27" s="31"/>
      <c r="AB27" s="31"/>
      <c r="AC27" s="31"/>
      <c r="AD27" s="31"/>
      <c r="AE27" s="31"/>
      <c r="AG27" s="54"/>
      <c r="AH27" s="55"/>
      <c r="AI27" s="55"/>
      <c r="AJ27" s="52"/>
    </row>
    <row r="28" spans="1:36" ht="12.75">
      <c r="A28" s="20" t="s">
        <v>17</v>
      </c>
      <c r="B28" s="16" t="s">
        <v>17</v>
      </c>
      <c r="C28" s="6">
        <v>474</v>
      </c>
      <c r="D28" s="6">
        <f>E28+F28</f>
        <v>295</v>
      </c>
      <c r="E28" s="6">
        <v>70</v>
      </c>
      <c r="F28" s="6">
        <v>225</v>
      </c>
      <c r="G28" s="6"/>
      <c r="H28" s="112">
        <v>480</v>
      </c>
      <c r="I28" s="93"/>
      <c r="J28" s="112"/>
      <c r="K28" s="112">
        <v>600</v>
      </c>
      <c r="L28" s="99"/>
      <c r="M28" s="112"/>
      <c r="N28" s="6">
        <v>350</v>
      </c>
      <c r="O28" s="94"/>
      <c r="P28" s="3"/>
      <c r="Q28" s="6"/>
      <c r="R28" s="31"/>
      <c r="S28" s="94"/>
      <c r="T28" s="24"/>
      <c r="U28" s="48">
        <v>200</v>
      </c>
      <c r="Z28" s="2"/>
      <c r="AA28" s="31"/>
      <c r="AB28" s="31"/>
      <c r="AC28" s="31"/>
      <c r="AD28" s="31"/>
      <c r="AE28" s="31"/>
      <c r="AG28" s="54"/>
      <c r="AH28" s="55"/>
      <c r="AI28" s="55"/>
      <c r="AJ28" s="52"/>
    </row>
    <row r="29" spans="1:36" ht="12.75">
      <c r="A29" s="20" t="s">
        <v>18</v>
      </c>
      <c r="B29" s="15" t="s">
        <v>18</v>
      </c>
      <c r="C29" s="6">
        <v>769</v>
      </c>
      <c r="D29" s="6">
        <f>E29+F29+G29</f>
        <v>551</v>
      </c>
      <c r="E29" s="6">
        <v>150</v>
      </c>
      <c r="F29" s="6">
        <v>290</v>
      </c>
      <c r="G29" s="6">
        <v>111</v>
      </c>
      <c r="H29" s="106">
        <v>1000</v>
      </c>
      <c r="I29" s="100">
        <f>T29*90/100</f>
        <v>630</v>
      </c>
      <c r="J29" s="22">
        <f>I29/H29*100</f>
        <v>63</v>
      </c>
      <c r="K29" s="106">
        <v>2200</v>
      </c>
      <c r="L29" s="97"/>
      <c r="M29" s="106"/>
      <c r="N29" s="6">
        <v>800</v>
      </c>
      <c r="O29" s="94">
        <v>40</v>
      </c>
      <c r="P29" s="22">
        <f>O29/N29*100</f>
        <v>5</v>
      </c>
      <c r="Q29" s="6"/>
      <c r="R29" s="31"/>
      <c r="S29" s="94"/>
      <c r="T29" s="24">
        <v>700</v>
      </c>
      <c r="U29" s="48">
        <v>215</v>
      </c>
      <c r="Z29" s="2"/>
      <c r="AA29" s="31"/>
      <c r="AB29" s="31"/>
      <c r="AC29" s="31"/>
      <c r="AD29" s="31"/>
      <c r="AE29" s="31"/>
      <c r="AG29" s="54"/>
      <c r="AH29" s="55"/>
      <c r="AI29" s="55"/>
      <c r="AJ29" s="52"/>
    </row>
    <row r="30" spans="1:36" ht="12.75">
      <c r="A30" s="20" t="s">
        <v>20</v>
      </c>
      <c r="B30" s="16" t="s">
        <v>20</v>
      </c>
      <c r="C30" s="6">
        <v>181</v>
      </c>
      <c r="D30" s="6">
        <f>E30+F30</f>
        <v>70</v>
      </c>
      <c r="E30" s="6"/>
      <c r="F30" s="6">
        <v>70</v>
      </c>
      <c r="G30" s="6"/>
      <c r="H30" s="112">
        <v>600</v>
      </c>
      <c r="I30" s="93"/>
      <c r="J30" s="112"/>
      <c r="K30" s="112">
        <v>350</v>
      </c>
      <c r="L30" s="99"/>
      <c r="M30" s="112"/>
      <c r="N30" s="6">
        <v>300</v>
      </c>
      <c r="O30" s="94"/>
      <c r="P30" s="3"/>
      <c r="Q30" s="6"/>
      <c r="R30" s="31"/>
      <c r="S30" s="94"/>
      <c r="T30" s="24"/>
      <c r="U30" s="48">
        <v>60</v>
      </c>
      <c r="Z30" s="2"/>
      <c r="AA30" s="31"/>
      <c r="AB30" s="31"/>
      <c r="AC30" s="31"/>
      <c r="AD30" s="31"/>
      <c r="AE30" s="31"/>
      <c r="AG30" s="54"/>
      <c r="AH30" s="55"/>
      <c r="AI30" s="55"/>
      <c r="AJ30" s="52"/>
    </row>
    <row r="31" spans="1:36" ht="12.75">
      <c r="A31" s="20" t="s">
        <v>19</v>
      </c>
      <c r="B31" s="15" t="s">
        <v>19</v>
      </c>
      <c r="C31" s="6">
        <v>233</v>
      </c>
      <c r="D31" s="6">
        <f>E31+F31</f>
        <v>170</v>
      </c>
      <c r="E31" s="6">
        <v>80</v>
      </c>
      <c r="F31" s="6">
        <v>90</v>
      </c>
      <c r="G31" s="6"/>
      <c r="H31" s="106">
        <v>300</v>
      </c>
      <c r="I31" s="92"/>
      <c r="J31" s="106"/>
      <c r="K31" s="106">
        <v>710</v>
      </c>
      <c r="L31" s="97"/>
      <c r="M31" s="106"/>
      <c r="N31" s="6">
        <v>150</v>
      </c>
      <c r="O31" s="94"/>
      <c r="P31" s="3"/>
      <c r="Q31" s="6"/>
      <c r="R31" s="31"/>
      <c r="S31" s="94"/>
      <c r="T31" s="24"/>
      <c r="U31" s="48">
        <v>72</v>
      </c>
      <c r="Z31" s="2"/>
      <c r="AA31" s="31"/>
      <c r="AB31" s="31"/>
      <c r="AC31" s="31"/>
      <c r="AD31" s="31"/>
      <c r="AE31" s="54"/>
      <c r="AG31" s="54"/>
      <c r="AH31" s="55"/>
      <c r="AI31" s="55"/>
      <c r="AJ31" s="52"/>
    </row>
    <row r="32" spans="1:36" ht="12.75">
      <c r="A32" s="20" t="s">
        <v>29</v>
      </c>
      <c r="B32" s="16" t="s">
        <v>29</v>
      </c>
      <c r="C32" s="6">
        <v>579</v>
      </c>
      <c r="D32" s="6">
        <f>E32+F32+G32</f>
        <v>129</v>
      </c>
      <c r="E32" s="6">
        <v>70</v>
      </c>
      <c r="F32" s="6">
        <v>52</v>
      </c>
      <c r="G32" s="6">
        <v>7</v>
      </c>
      <c r="H32" s="112">
        <v>500</v>
      </c>
      <c r="I32" s="100">
        <f>T32*90/100</f>
        <v>85.5</v>
      </c>
      <c r="J32" s="22">
        <f>I32/H32*100</f>
        <v>17.1</v>
      </c>
      <c r="K32" s="112">
        <v>1000</v>
      </c>
      <c r="L32" s="99"/>
      <c r="M32" s="112"/>
      <c r="N32" s="6">
        <v>350</v>
      </c>
      <c r="O32" s="94"/>
      <c r="P32" s="3"/>
      <c r="Q32" s="6"/>
      <c r="R32" s="31"/>
      <c r="S32" s="94"/>
      <c r="T32" s="24">
        <v>95</v>
      </c>
      <c r="U32" s="48">
        <v>15</v>
      </c>
      <c r="Z32" s="2"/>
      <c r="AA32" s="31"/>
      <c r="AB32" s="31"/>
      <c r="AC32" s="31"/>
      <c r="AD32" s="31"/>
      <c r="AE32" s="31"/>
      <c r="AG32" s="54"/>
      <c r="AH32" s="55"/>
      <c r="AI32" s="55"/>
      <c r="AJ32" s="52"/>
    </row>
    <row r="33" spans="1:36" ht="12.75">
      <c r="A33" s="20"/>
      <c r="B33" s="16"/>
      <c r="C33" s="6"/>
      <c r="D33" s="6"/>
      <c r="E33" s="6"/>
      <c r="F33" s="6"/>
      <c r="G33" s="6"/>
      <c r="H33" s="112" t="s">
        <v>31</v>
      </c>
      <c r="I33" s="93"/>
      <c r="J33" s="122"/>
      <c r="K33" s="112"/>
      <c r="L33" s="99"/>
      <c r="M33" s="112"/>
      <c r="N33" s="6"/>
      <c r="O33" s="94"/>
      <c r="P33" s="3"/>
      <c r="Q33" s="6"/>
      <c r="R33" s="31"/>
      <c r="S33" s="94"/>
      <c r="T33" s="24"/>
      <c r="U33" s="24"/>
      <c r="Z33" s="2"/>
      <c r="AA33" s="31"/>
      <c r="AB33" s="31"/>
      <c r="AC33" s="31"/>
      <c r="AD33" s="31"/>
      <c r="AE33" s="31"/>
      <c r="AG33" s="54"/>
      <c r="AH33" s="55"/>
      <c r="AI33" s="55"/>
      <c r="AJ33" s="52"/>
    </row>
    <row r="34" spans="1:35" ht="12.75">
      <c r="A34" s="20" t="s">
        <v>21</v>
      </c>
      <c r="B34" s="16" t="s">
        <v>21</v>
      </c>
      <c r="C34" s="6">
        <f aca="true" t="shared" si="1" ref="C34:H34">SUM(C7:C33)</f>
        <v>12739</v>
      </c>
      <c r="D34" s="6">
        <f t="shared" si="1"/>
        <v>5253</v>
      </c>
      <c r="E34" s="6">
        <f t="shared" si="1"/>
        <v>1762</v>
      </c>
      <c r="F34" s="6">
        <f t="shared" si="1"/>
        <v>2628</v>
      </c>
      <c r="G34" s="6">
        <f t="shared" si="1"/>
        <v>934</v>
      </c>
      <c r="H34" s="6">
        <f t="shared" si="1"/>
        <v>25130</v>
      </c>
      <c r="I34" s="100">
        <f>T34*90/100</f>
        <v>4936.5</v>
      </c>
      <c r="J34" s="22">
        <f>I34/H34*100</f>
        <v>19.64385196975726</v>
      </c>
      <c r="K34" s="6">
        <f>SUM(K7:K33)</f>
        <v>16700</v>
      </c>
      <c r="L34" s="99">
        <f>SUM(L7:L33)</f>
        <v>512.4</v>
      </c>
      <c r="M34" s="22">
        <f>L34/K34*100</f>
        <v>3.068263473053892</v>
      </c>
      <c r="N34" s="6">
        <f>SUM(N7:N33)</f>
        <v>9700</v>
      </c>
      <c r="O34" s="94">
        <f>SUM(O7:O33)</f>
        <v>408</v>
      </c>
      <c r="P34" s="22">
        <f>O34/N34*100</f>
        <v>4.206185567010309</v>
      </c>
      <c r="Q34" s="6">
        <f>SUM(Q21:Q33)</f>
        <v>30</v>
      </c>
      <c r="R34" s="31"/>
      <c r="S34" s="94">
        <f>SUM(S7:S33)</f>
        <v>732</v>
      </c>
      <c r="T34" s="24">
        <f>SUM(T7:T33)</f>
        <v>5485</v>
      </c>
      <c r="U34" s="48">
        <f>SUM(U7:U33)</f>
        <v>1665</v>
      </c>
      <c r="Z34" s="2"/>
      <c r="AA34" s="31"/>
      <c r="AB34" s="31"/>
      <c r="AC34" s="31"/>
      <c r="AD34" s="31"/>
      <c r="AE34" s="31"/>
      <c r="AG34" s="31"/>
      <c r="AH34" s="56"/>
      <c r="AI34" s="56"/>
    </row>
    <row r="35" spans="2:35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X35" s="38"/>
      <c r="Y35" s="38"/>
      <c r="Z35" s="38"/>
      <c r="AA35" s="38"/>
      <c r="AB35" s="38"/>
      <c r="AC35" s="31"/>
      <c r="AD35" s="33"/>
      <c r="AE35" s="33"/>
      <c r="AF35" s="33"/>
      <c r="AG35" s="57"/>
      <c r="AH35" s="2"/>
      <c r="AI35" s="2"/>
    </row>
    <row r="36" spans="2:33" ht="12.7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X36" s="2"/>
      <c r="Y36" s="2"/>
      <c r="Z36" s="2"/>
      <c r="AA36" s="2"/>
      <c r="AB36" s="2"/>
      <c r="AC36" s="32"/>
      <c r="AD36" s="33"/>
      <c r="AE36" s="31"/>
      <c r="AF36" s="31"/>
      <c r="AG36" s="2"/>
    </row>
    <row r="37" spans="24:33" ht="12.75">
      <c r="X37" s="2"/>
      <c r="Y37" s="2"/>
      <c r="Z37" s="2"/>
      <c r="AA37" s="2"/>
      <c r="AB37" s="2"/>
      <c r="AC37" s="25"/>
      <c r="AD37" s="25"/>
      <c r="AE37" s="37"/>
      <c r="AF37" s="37"/>
      <c r="AG37" s="2"/>
    </row>
    <row r="38" ht="12.75">
      <c r="R38" t="s">
        <v>115</v>
      </c>
    </row>
    <row r="39" ht="12.75">
      <c r="D39" s="111">
        <f>D34/C34*100</f>
        <v>41.23557579087841</v>
      </c>
    </row>
  </sheetData>
  <printOptions/>
  <pageMargins left="0.7874015748031497" right="0.1968503937007874" top="0.984251968503937" bottom="0.7874015748031497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AE35"/>
  <sheetViews>
    <sheetView zoomScale="75" zoomScaleNormal="75" workbookViewId="0" topLeftCell="E1">
      <selection activeCell="O19" sqref="O19"/>
    </sheetView>
  </sheetViews>
  <sheetFormatPr defaultColWidth="9.00390625" defaultRowHeight="12.75"/>
  <cols>
    <col min="1" max="1" width="18.625" style="0" customWidth="1"/>
    <col min="6" max="6" width="10.875" style="0" customWidth="1"/>
  </cols>
  <sheetData>
    <row r="4" spans="1:31" ht="12.75">
      <c r="A4" s="23" t="s">
        <v>30</v>
      </c>
      <c r="B4" s="30" t="s">
        <v>63</v>
      </c>
      <c r="C4" s="30" t="s">
        <v>41</v>
      </c>
      <c r="D4" s="45" t="s">
        <v>66</v>
      </c>
      <c r="E4" s="44"/>
      <c r="F4" s="30" t="s">
        <v>71</v>
      </c>
      <c r="G4" s="30" t="s">
        <v>74</v>
      </c>
      <c r="H4" s="45" t="s">
        <v>59</v>
      </c>
      <c r="I4" s="30" t="s">
        <v>43</v>
      </c>
      <c r="J4" s="30" t="s">
        <v>51</v>
      </c>
      <c r="K4" s="58" t="s">
        <v>80</v>
      </c>
      <c r="L4" s="50"/>
      <c r="M4" s="51"/>
      <c r="N4" s="67" t="s">
        <v>78</v>
      </c>
      <c r="O4" s="68"/>
      <c r="P4" s="69"/>
      <c r="Q4" s="58" t="s">
        <v>52</v>
      </c>
      <c r="R4" s="50"/>
      <c r="S4" s="51"/>
      <c r="T4" s="28"/>
      <c r="U4" s="35" t="s">
        <v>77</v>
      </c>
      <c r="V4" s="35"/>
      <c r="W4" s="35"/>
      <c r="X4" s="34"/>
      <c r="Y4" s="58" t="s">
        <v>55</v>
      </c>
      <c r="Z4" s="64"/>
      <c r="AA4" s="64"/>
      <c r="AB4" s="58" t="s">
        <v>56</v>
      </c>
      <c r="AC4" s="50"/>
      <c r="AD4" s="44"/>
      <c r="AE4" s="58" t="s">
        <v>82</v>
      </c>
    </row>
    <row r="5" spans="1:31" ht="12.75">
      <c r="A5" s="15" t="s">
        <v>0</v>
      </c>
      <c r="B5" s="21" t="s">
        <v>64</v>
      </c>
      <c r="C5" s="21" t="s">
        <v>46</v>
      </c>
      <c r="D5" s="65"/>
      <c r="E5" s="36"/>
      <c r="F5" s="21" t="s">
        <v>68</v>
      </c>
      <c r="G5" s="21" t="s">
        <v>73</v>
      </c>
      <c r="H5" s="66" t="s">
        <v>60</v>
      </c>
      <c r="I5" s="21" t="s">
        <v>47</v>
      </c>
      <c r="J5" s="21" t="s">
        <v>72</v>
      </c>
      <c r="K5" s="63"/>
      <c r="L5" s="59"/>
      <c r="M5" s="46"/>
      <c r="N5" s="70" t="s">
        <v>79</v>
      </c>
      <c r="O5" s="71"/>
      <c r="P5" s="72"/>
      <c r="Q5" s="63" t="s">
        <v>53</v>
      </c>
      <c r="R5" s="59"/>
      <c r="S5" s="46"/>
      <c r="T5" s="26"/>
      <c r="V5" s="26"/>
      <c r="X5" s="30" t="s">
        <v>49</v>
      </c>
      <c r="Y5" s="63" t="s">
        <v>54</v>
      </c>
      <c r="Z5" s="47"/>
      <c r="AA5" s="47"/>
      <c r="AB5" s="63" t="s">
        <v>57</v>
      </c>
      <c r="AC5" s="59"/>
      <c r="AD5" s="36"/>
      <c r="AE5" s="79" t="s">
        <v>75</v>
      </c>
    </row>
    <row r="6" spans="1:31" ht="12.75">
      <c r="A6" s="17"/>
      <c r="B6" s="5" t="s">
        <v>65</v>
      </c>
      <c r="C6" s="40" t="s">
        <v>35</v>
      </c>
      <c r="D6" s="3" t="s">
        <v>42</v>
      </c>
      <c r="E6" s="36" t="s">
        <v>67</v>
      </c>
      <c r="F6" s="5" t="s">
        <v>70</v>
      </c>
      <c r="G6" s="5"/>
      <c r="H6" s="5" t="s">
        <v>61</v>
      </c>
      <c r="I6" s="5" t="s">
        <v>44</v>
      </c>
      <c r="J6" s="5" t="s">
        <v>35</v>
      </c>
      <c r="K6" s="5" t="s">
        <v>40</v>
      </c>
      <c r="L6" s="47" t="s">
        <v>32</v>
      </c>
      <c r="M6" s="49" t="s">
        <v>38</v>
      </c>
      <c r="N6" s="5" t="s">
        <v>40</v>
      </c>
      <c r="O6" s="5" t="s">
        <v>58</v>
      </c>
      <c r="P6" s="40" t="s">
        <v>38</v>
      </c>
      <c r="Q6" s="62" t="s">
        <v>23</v>
      </c>
      <c r="R6" s="6" t="s">
        <v>32</v>
      </c>
      <c r="S6" s="44" t="s">
        <v>34</v>
      </c>
      <c r="T6" s="21" t="s">
        <v>33</v>
      </c>
      <c r="U6" s="27" t="s">
        <v>39</v>
      </c>
      <c r="V6" s="21" t="s">
        <v>36</v>
      </c>
      <c r="W6" s="27" t="s">
        <v>48</v>
      </c>
      <c r="X6" s="5" t="s">
        <v>50</v>
      </c>
      <c r="Y6" s="5" t="s">
        <v>23</v>
      </c>
      <c r="Z6" s="5" t="s">
        <v>32</v>
      </c>
      <c r="AA6" s="5" t="s">
        <v>34</v>
      </c>
      <c r="AB6" s="5" t="s">
        <v>23</v>
      </c>
      <c r="AC6" s="5" t="s">
        <v>32</v>
      </c>
      <c r="AD6" s="6" t="s">
        <v>34</v>
      </c>
      <c r="AE6" s="80" t="s">
        <v>76</v>
      </c>
    </row>
    <row r="7" spans="1:31" ht="12.75">
      <c r="A7" s="16" t="s">
        <v>1</v>
      </c>
      <c r="B7" s="60">
        <v>60</v>
      </c>
      <c r="C7" s="40">
        <v>10</v>
      </c>
      <c r="D7" s="3"/>
      <c r="E7" s="6"/>
      <c r="F7" s="6"/>
      <c r="G7" s="6"/>
      <c r="H7" s="6"/>
      <c r="I7" s="24">
        <v>130</v>
      </c>
      <c r="J7" s="6"/>
      <c r="K7" s="24">
        <v>2102</v>
      </c>
      <c r="L7" s="24">
        <v>1950</v>
      </c>
      <c r="M7" s="48">
        <f>L7/K7*100</f>
        <v>92.76879162702188</v>
      </c>
      <c r="N7" s="6">
        <v>662</v>
      </c>
      <c r="O7" s="6">
        <v>650</v>
      </c>
      <c r="P7" s="48">
        <f>O7/N7*100</f>
        <v>98.18731117824774</v>
      </c>
      <c r="Q7" s="60">
        <v>1010</v>
      </c>
      <c r="R7" s="60">
        <f aca="true" t="shared" si="0" ref="R7:R20">T7+U7+V7+W7+X7</f>
        <v>1010</v>
      </c>
      <c r="S7" s="61">
        <f>R7/Q7*100</f>
        <v>100</v>
      </c>
      <c r="T7" s="6">
        <v>420</v>
      </c>
      <c r="U7" s="6">
        <v>30</v>
      </c>
      <c r="V7" s="6">
        <v>50</v>
      </c>
      <c r="W7" s="6">
        <v>100</v>
      </c>
      <c r="X7" s="6">
        <v>410</v>
      </c>
      <c r="Y7" s="39">
        <v>20</v>
      </c>
      <c r="Z7" s="39">
        <v>15</v>
      </c>
      <c r="AA7" s="78">
        <f aca="true" t="shared" si="1" ref="AA7:AA14">Z7/Y7*100</f>
        <v>75</v>
      </c>
      <c r="AB7" s="60">
        <v>150</v>
      </c>
      <c r="AC7" s="60">
        <v>150</v>
      </c>
      <c r="AD7" s="61">
        <f>AC7/AB7*100</f>
        <v>100</v>
      </c>
      <c r="AE7" s="6">
        <v>280</v>
      </c>
    </row>
    <row r="8" spans="1:31" ht="12.75">
      <c r="A8" s="16" t="s">
        <v>2</v>
      </c>
      <c r="B8" s="6">
        <v>70</v>
      </c>
      <c r="C8" s="24"/>
      <c r="D8" s="6">
        <v>134</v>
      </c>
      <c r="E8" s="6"/>
      <c r="F8" s="6">
        <v>175</v>
      </c>
      <c r="G8" s="6"/>
      <c r="H8" s="6">
        <v>5</v>
      </c>
      <c r="I8" s="24">
        <v>220</v>
      </c>
      <c r="J8" s="6"/>
      <c r="K8" s="24">
        <v>1431</v>
      </c>
      <c r="L8" s="24">
        <v>1100</v>
      </c>
      <c r="M8" s="48">
        <f>L8/K8*100</f>
        <v>76.86932215234103</v>
      </c>
      <c r="N8" s="60">
        <v>50</v>
      </c>
      <c r="O8" s="60">
        <v>80</v>
      </c>
      <c r="P8" s="61">
        <f>O8/N8*100</f>
        <v>160</v>
      </c>
      <c r="Q8" s="60">
        <v>865</v>
      </c>
      <c r="R8" s="60">
        <f t="shared" si="0"/>
        <v>855</v>
      </c>
      <c r="S8" s="61">
        <v>100</v>
      </c>
      <c r="T8" s="6">
        <v>220</v>
      </c>
      <c r="U8" s="6">
        <v>20</v>
      </c>
      <c r="V8" s="6">
        <v>35</v>
      </c>
      <c r="W8" s="6">
        <v>30</v>
      </c>
      <c r="X8" s="6">
        <v>550</v>
      </c>
      <c r="Y8" s="60">
        <v>20</v>
      </c>
      <c r="Z8" s="60">
        <v>20</v>
      </c>
      <c r="AA8" s="61">
        <f t="shared" si="1"/>
        <v>100</v>
      </c>
      <c r="AB8" s="60">
        <v>100</v>
      </c>
      <c r="AC8" s="60">
        <v>100</v>
      </c>
      <c r="AD8" s="61">
        <f>AC8/AB8*100</f>
        <v>100</v>
      </c>
      <c r="AE8" s="6">
        <v>130</v>
      </c>
    </row>
    <row r="9" spans="1:31" ht="12.75">
      <c r="A9" s="16" t="s">
        <v>3</v>
      </c>
      <c r="B9" s="6"/>
      <c r="C9" s="24"/>
      <c r="D9" s="6">
        <v>10</v>
      </c>
      <c r="E9" s="6">
        <v>80</v>
      </c>
      <c r="F9" s="6">
        <v>180</v>
      </c>
      <c r="G9" s="6"/>
      <c r="H9" s="6"/>
      <c r="I9" s="60">
        <v>100</v>
      </c>
      <c r="J9" s="6"/>
      <c r="K9" s="24">
        <v>600</v>
      </c>
      <c r="L9" s="24">
        <v>514</v>
      </c>
      <c r="M9" s="48">
        <f>L9/K9*100</f>
        <v>85.66666666666667</v>
      </c>
      <c r="N9" s="6">
        <v>65</v>
      </c>
      <c r="O9" s="6"/>
      <c r="P9" s="24"/>
      <c r="Q9" s="75">
        <v>385</v>
      </c>
      <c r="R9" s="75">
        <f t="shared" si="0"/>
        <v>514</v>
      </c>
      <c r="S9" s="76">
        <v>100</v>
      </c>
      <c r="T9" s="6">
        <v>210</v>
      </c>
      <c r="U9" s="6"/>
      <c r="V9" s="6">
        <v>76</v>
      </c>
      <c r="W9" s="6"/>
      <c r="X9" s="6">
        <v>228</v>
      </c>
      <c r="Y9" s="60">
        <v>5</v>
      </c>
      <c r="Z9" s="60">
        <v>6</v>
      </c>
      <c r="AA9" s="61">
        <f t="shared" si="1"/>
        <v>120</v>
      </c>
      <c r="AB9" s="60">
        <v>10</v>
      </c>
      <c r="AC9" s="60">
        <v>12</v>
      </c>
      <c r="AD9" s="61">
        <f>AC9/AB9*100</f>
        <v>120</v>
      </c>
      <c r="AE9" s="6"/>
    </row>
    <row r="10" spans="1:31" ht="12.75">
      <c r="A10" s="16" t="s">
        <v>4</v>
      </c>
      <c r="B10" s="60">
        <v>94</v>
      </c>
      <c r="C10" s="24"/>
      <c r="D10" s="6"/>
      <c r="E10" s="6">
        <v>20</v>
      </c>
      <c r="F10" s="6"/>
      <c r="G10" s="6"/>
      <c r="H10" s="6"/>
      <c r="I10" s="24">
        <v>310</v>
      </c>
      <c r="J10" s="6"/>
      <c r="K10" s="24">
        <v>1518</v>
      </c>
      <c r="L10" s="24">
        <v>1448</v>
      </c>
      <c r="M10" s="48">
        <f>L10/K10*100</f>
        <v>95.38866930171278</v>
      </c>
      <c r="N10" s="60">
        <v>301</v>
      </c>
      <c r="O10" s="60">
        <v>301</v>
      </c>
      <c r="P10" s="61">
        <f>O10/N10*100</f>
        <v>100</v>
      </c>
      <c r="Q10" s="60">
        <v>914</v>
      </c>
      <c r="R10" s="60">
        <f t="shared" si="0"/>
        <v>959</v>
      </c>
      <c r="S10" s="61">
        <v>100</v>
      </c>
      <c r="T10" s="6">
        <v>370</v>
      </c>
      <c r="U10" s="6">
        <v>30</v>
      </c>
      <c r="V10" s="6">
        <v>103</v>
      </c>
      <c r="W10" s="6">
        <v>37</v>
      </c>
      <c r="X10" s="6">
        <v>419</v>
      </c>
      <c r="Y10" s="60">
        <v>15</v>
      </c>
      <c r="Z10" s="60">
        <v>15</v>
      </c>
      <c r="AA10" s="61">
        <f t="shared" si="1"/>
        <v>100</v>
      </c>
      <c r="AB10" s="75">
        <v>150</v>
      </c>
      <c r="AC10" s="75">
        <v>150</v>
      </c>
      <c r="AD10" s="76">
        <f>AC10/AB10*100</f>
        <v>100</v>
      </c>
      <c r="AE10" s="6">
        <v>200</v>
      </c>
    </row>
    <row r="11" spans="1:31" ht="12.75">
      <c r="A11" s="16" t="s">
        <v>5</v>
      </c>
      <c r="B11" s="60">
        <v>60</v>
      </c>
      <c r="C11" s="24"/>
      <c r="D11" s="6">
        <v>70</v>
      </c>
      <c r="E11" s="6">
        <v>100</v>
      </c>
      <c r="F11" s="6">
        <v>20</v>
      </c>
      <c r="G11" s="6"/>
      <c r="H11" s="6"/>
      <c r="I11" s="24">
        <v>200</v>
      </c>
      <c r="J11" s="6"/>
      <c r="K11" s="75">
        <v>669</v>
      </c>
      <c r="L11" s="75">
        <v>731</v>
      </c>
      <c r="M11" s="76">
        <v>100</v>
      </c>
      <c r="N11" s="75">
        <v>117</v>
      </c>
      <c r="O11" s="75">
        <v>130</v>
      </c>
      <c r="P11" s="61">
        <f>O11/N11*100</f>
        <v>111.11111111111111</v>
      </c>
      <c r="Q11" s="60">
        <v>341</v>
      </c>
      <c r="R11" s="60">
        <f t="shared" si="0"/>
        <v>534</v>
      </c>
      <c r="S11" s="61">
        <v>100</v>
      </c>
      <c r="T11" s="6">
        <v>180</v>
      </c>
      <c r="U11" s="6">
        <v>25</v>
      </c>
      <c r="V11" s="6">
        <v>45</v>
      </c>
      <c r="W11" s="6"/>
      <c r="X11" s="6">
        <v>284</v>
      </c>
      <c r="Y11" s="75">
        <v>15</v>
      </c>
      <c r="Z11" s="75">
        <v>15</v>
      </c>
      <c r="AA11" s="76">
        <f t="shared" si="1"/>
        <v>100</v>
      </c>
      <c r="AB11" s="75">
        <v>20</v>
      </c>
      <c r="AC11" s="75">
        <v>20</v>
      </c>
      <c r="AD11" s="76">
        <f>AC11/AB11*100</f>
        <v>100</v>
      </c>
      <c r="AE11" s="6"/>
    </row>
    <row r="12" spans="1:31" ht="12.75">
      <c r="A12" s="16" t="s">
        <v>6</v>
      </c>
      <c r="B12" s="6" t="s">
        <v>37</v>
      </c>
      <c r="C12" s="24"/>
      <c r="D12" s="6">
        <v>50</v>
      </c>
      <c r="E12" s="6">
        <v>120</v>
      </c>
      <c r="F12" s="6"/>
      <c r="G12" s="6"/>
      <c r="H12" s="6"/>
      <c r="I12" s="24">
        <v>76</v>
      </c>
      <c r="J12" s="6"/>
      <c r="K12" s="24">
        <v>458</v>
      </c>
      <c r="L12" s="24">
        <v>400</v>
      </c>
      <c r="M12" s="48">
        <f>L12/K12*100</f>
        <v>87.33624454148472</v>
      </c>
      <c r="N12" s="6">
        <v>75</v>
      </c>
      <c r="O12" s="6"/>
      <c r="P12" s="24"/>
      <c r="Q12" s="75">
        <v>354</v>
      </c>
      <c r="R12" s="75">
        <f t="shared" si="0"/>
        <v>354</v>
      </c>
      <c r="S12" s="76">
        <v>100</v>
      </c>
      <c r="T12" s="6">
        <v>63</v>
      </c>
      <c r="U12" s="6"/>
      <c r="V12" s="6">
        <v>45</v>
      </c>
      <c r="W12" s="6">
        <v>20</v>
      </c>
      <c r="X12" s="6">
        <v>226</v>
      </c>
      <c r="Y12" s="75">
        <v>4</v>
      </c>
      <c r="Z12" s="75">
        <v>6</v>
      </c>
      <c r="AA12" s="76">
        <f t="shared" si="1"/>
        <v>150</v>
      </c>
      <c r="AB12" s="6"/>
      <c r="AC12" s="6"/>
      <c r="AD12" s="6"/>
      <c r="AE12" s="6"/>
    </row>
    <row r="13" spans="1:31" ht="12.75">
      <c r="A13" s="16" t="s">
        <v>7</v>
      </c>
      <c r="B13" s="6" t="s">
        <v>37</v>
      </c>
      <c r="C13" s="24"/>
      <c r="D13" s="6">
        <v>40</v>
      </c>
      <c r="E13" s="6">
        <v>100</v>
      </c>
      <c r="F13" s="6"/>
      <c r="G13" s="6"/>
      <c r="H13" s="6"/>
      <c r="I13" s="24">
        <v>40</v>
      </c>
      <c r="J13" s="6"/>
      <c r="K13" s="24">
        <v>867</v>
      </c>
      <c r="L13" s="24">
        <v>690</v>
      </c>
      <c r="M13" s="48">
        <f>L13/K13*100</f>
        <v>79.58477508650519</v>
      </c>
      <c r="N13" s="6"/>
      <c r="O13" s="6">
        <v>45</v>
      </c>
      <c r="P13" s="24"/>
      <c r="Q13" s="60">
        <v>315</v>
      </c>
      <c r="R13" s="60">
        <f t="shared" si="0"/>
        <v>465</v>
      </c>
      <c r="S13" s="61">
        <v>100</v>
      </c>
      <c r="T13" s="6">
        <v>65</v>
      </c>
      <c r="U13" s="6">
        <v>20</v>
      </c>
      <c r="V13" s="6"/>
      <c r="W13" s="6"/>
      <c r="X13" s="6">
        <v>380</v>
      </c>
      <c r="Y13" s="75">
        <v>10</v>
      </c>
      <c r="Z13" s="75">
        <v>10</v>
      </c>
      <c r="AA13" s="76">
        <f t="shared" si="1"/>
        <v>100</v>
      </c>
      <c r="AB13" s="6"/>
      <c r="AC13" s="6"/>
      <c r="AD13" s="6"/>
      <c r="AE13" s="6"/>
    </row>
    <row r="14" spans="1:31" ht="12.75">
      <c r="A14" s="16" t="s">
        <v>8</v>
      </c>
      <c r="B14" s="6" t="s">
        <v>37</v>
      </c>
      <c r="C14" s="24"/>
      <c r="D14" s="6">
        <v>50</v>
      </c>
      <c r="E14" s="6"/>
      <c r="F14" s="6"/>
      <c r="G14" s="6"/>
      <c r="H14" s="6"/>
      <c r="I14" s="24">
        <v>110</v>
      </c>
      <c r="J14" s="6"/>
      <c r="K14" s="60">
        <v>1089</v>
      </c>
      <c r="L14" s="60">
        <v>1360</v>
      </c>
      <c r="M14" s="61">
        <v>100</v>
      </c>
      <c r="N14" s="60">
        <v>70</v>
      </c>
      <c r="O14" s="60">
        <v>80</v>
      </c>
      <c r="P14" s="61">
        <f aca="true" t="shared" si="2" ref="P14:P19">O14/N14*100</f>
        <v>114.28571428571428</v>
      </c>
      <c r="Q14" s="75">
        <v>500</v>
      </c>
      <c r="R14" s="75">
        <f t="shared" si="0"/>
        <v>530</v>
      </c>
      <c r="S14" s="76">
        <f>R14/Q14*100</f>
        <v>106</v>
      </c>
      <c r="T14" s="24">
        <v>220</v>
      </c>
      <c r="U14" s="24">
        <v>20</v>
      </c>
      <c r="V14" s="24">
        <v>60</v>
      </c>
      <c r="W14" s="24">
        <v>10</v>
      </c>
      <c r="X14" s="24">
        <v>220</v>
      </c>
      <c r="Y14" s="60">
        <v>15</v>
      </c>
      <c r="Z14" s="60">
        <v>15</v>
      </c>
      <c r="AA14" s="76">
        <f t="shared" si="1"/>
        <v>100</v>
      </c>
      <c r="AB14" s="60">
        <v>20</v>
      </c>
      <c r="AC14" s="60">
        <v>50</v>
      </c>
      <c r="AD14" s="61">
        <f>AC14/AB14*100</f>
        <v>250</v>
      </c>
      <c r="AE14" s="6"/>
    </row>
    <row r="15" spans="1:31" ht="12.75">
      <c r="A15" s="16" t="s">
        <v>27</v>
      </c>
      <c r="B15" s="60">
        <v>15</v>
      </c>
      <c r="C15" s="24"/>
      <c r="D15" s="6" t="s">
        <v>69</v>
      </c>
      <c r="E15" s="6"/>
      <c r="F15" s="6"/>
      <c r="G15" s="6"/>
      <c r="H15" s="6"/>
      <c r="I15" s="60">
        <v>282</v>
      </c>
      <c r="J15" s="6"/>
      <c r="K15" s="24">
        <v>1618</v>
      </c>
      <c r="L15" s="24">
        <v>1123</v>
      </c>
      <c r="M15" s="48">
        <f>L15/K15*100</f>
        <v>69.40667490729295</v>
      </c>
      <c r="N15" s="6">
        <v>350</v>
      </c>
      <c r="O15" s="6">
        <v>260</v>
      </c>
      <c r="P15" s="61">
        <f t="shared" si="2"/>
        <v>74.28571428571429</v>
      </c>
      <c r="Q15" s="75">
        <v>920</v>
      </c>
      <c r="R15" s="75">
        <f t="shared" si="0"/>
        <v>920</v>
      </c>
      <c r="S15" s="76">
        <f>R15/Q15*100</f>
        <v>100</v>
      </c>
      <c r="T15" s="24">
        <v>200</v>
      </c>
      <c r="U15" s="24">
        <v>32</v>
      </c>
      <c r="V15" s="24">
        <v>50</v>
      </c>
      <c r="W15" s="24"/>
      <c r="X15" s="24">
        <v>638</v>
      </c>
      <c r="Y15" s="60">
        <v>15</v>
      </c>
      <c r="Z15" s="60">
        <v>15</v>
      </c>
      <c r="AA15" s="61">
        <f>Z15/Y15*100</f>
        <v>100</v>
      </c>
      <c r="AB15" s="75">
        <v>100</v>
      </c>
      <c r="AC15" s="75">
        <v>100</v>
      </c>
      <c r="AD15" s="76">
        <f>AC15/AB15*100</f>
        <v>100</v>
      </c>
      <c r="AE15" s="6">
        <v>310</v>
      </c>
    </row>
    <row r="16" spans="1:31" ht="12.75">
      <c r="A16" s="16" t="s">
        <v>22</v>
      </c>
      <c r="B16" s="60">
        <v>15</v>
      </c>
      <c r="C16" s="24"/>
      <c r="D16" s="6"/>
      <c r="E16" s="6"/>
      <c r="F16" s="6">
        <v>60</v>
      </c>
      <c r="G16" s="6"/>
      <c r="H16" s="6">
        <v>0.2</v>
      </c>
      <c r="I16" s="24">
        <v>150</v>
      </c>
      <c r="J16" s="6"/>
      <c r="K16" s="75">
        <v>420</v>
      </c>
      <c r="L16" s="75">
        <v>480</v>
      </c>
      <c r="M16" s="76">
        <v>100</v>
      </c>
      <c r="N16" s="6">
        <v>77</v>
      </c>
      <c r="O16" s="6">
        <v>70</v>
      </c>
      <c r="P16" s="61">
        <f t="shared" si="2"/>
        <v>90.9090909090909</v>
      </c>
      <c r="Q16" s="75">
        <v>285</v>
      </c>
      <c r="R16" s="75">
        <f t="shared" si="0"/>
        <v>349</v>
      </c>
      <c r="S16" s="76">
        <v>100</v>
      </c>
      <c r="T16" s="24">
        <v>109</v>
      </c>
      <c r="U16" s="24">
        <v>20</v>
      </c>
      <c r="V16" s="24">
        <v>30</v>
      </c>
      <c r="W16" s="24"/>
      <c r="X16" s="24">
        <v>190</v>
      </c>
      <c r="Y16" s="75">
        <v>10</v>
      </c>
      <c r="Z16" s="75">
        <v>10</v>
      </c>
      <c r="AA16" s="76">
        <f>Z16/Y16*100</f>
        <v>100</v>
      </c>
      <c r="AB16" s="75">
        <v>40</v>
      </c>
      <c r="AC16" s="75">
        <v>40</v>
      </c>
      <c r="AD16" s="76">
        <f>AC16/AB16*100</f>
        <v>100</v>
      </c>
      <c r="AE16" s="6"/>
    </row>
    <row r="17" spans="1:31" ht="12.75">
      <c r="A17" s="16" t="s">
        <v>24</v>
      </c>
      <c r="B17" s="60">
        <v>25</v>
      </c>
      <c r="C17" s="24"/>
      <c r="D17" s="6">
        <v>72</v>
      </c>
      <c r="E17" s="6">
        <v>40</v>
      </c>
      <c r="F17" s="6"/>
      <c r="G17" s="6"/>
      <c r="H17" s="60">
        <v>0.3</v>
      </c>
      <c r="I17" s="24">
        <v>50</v>
      </c>
      <c r="J17" s="6"/>
      <c r="K17" s="75">
        <v>485</v>
      </c>
      <c r="L17" s="75">
        <v>558</v>
      </c>
      <c r="M17" s="76">
        <v>100</v>
      </c>
      <c r="N17" s="60">
        <v>75</v>
      </c>
      <c r="O17" s="60">
        <v>88</v>
      </c>
      <c r="P17" s="61">
        <f t="shared" si="2"/>
        <v>117.33333333333333</v>
      </c>
      <c r="Q17" s="75">
        <v>265</v>
      </c>
      <c r="R17" s="75">
        <f t="shared" si="0"/>
        <v>301</v>
      </c>
      <c r="S17" s="76">
        <v>100</v>
      </c>
      <c r="T17" s="6">
        <v>124</v>
      </c>
      <c r="U17" s="6">
        <v>10</v>
      </c>
      <c r="V17" s="6">
        <v>30</v>
      </c>
      <c r="W17" s="6">
        <v>10</v>
      </c>
      <c r="X17" s="6">
        <v>127</v>
      </c>
      <c r="Y17" s="39">
        <v>10</v>
      </c>
      <c r="Z17" s="39">
        <v>5</v>
      </c>
      <c r="AA17" s="78">
        <f>Z17/Y17*100</f>
        <v>50</v>
      </c>
      <c r="AB17" s="39">
        <v>50</v>
      </c>
      <c r="AC17" s="39">
        <v>15</v>
      </c>
      <c r="AD17" s="78">
        <f>AC17/AB17*100</f>
        <v>30</v>
      </c>
      <c r="AE17" s="6"/>
    </row>
    <row r="18" spans="1:31" ht="12.75">
      <c r="A18" s="16" t="s">
        <v>9</v>
      </c>
      <c r="B18" s="60">
        <v>155</v>
      </c>
      <c r="C18" s="24"/>
      <c r="D18" s="6">
        <v>56</v>
      </c>
      <c r="E18" s="6">
        <v>17</v>
      </c>
      <c r="F18" s="6">
        <v>60</v>
      </c>
      <c r="G18" s="6">
        <v>25</v>
      </c>
      <c r="H18" s="60">
        <v>0.7</v>
      </c>
      <c r="I18" s="24">
        <v>115</v>
      </c>
      <c r="J18" s="6"/>
      <c r="K18" s="75">
        <v>486</v>
      </c>
      <c r="L18" s="75">
        <v>486</v>
      </c>
      <c r="M18" s="76">
        <f>L18/K18*100</f>
        <v>100</v>
      </c>
      <c r="N18" s="60">
        <v>15</v>
      </c>
      <c r="O18" s="60">
        <v>30</v>
      </c>
      <c r="P18" s="61">
        <f t="shared" si="2"/>
        <v>200</v>
      </c>
      <c r="Q18" s="60">
        <v>339</v>
      </c>
      <c r="R18" s="60">
        <f t="shared" si="0"/>
        <v>369</v>
      </c>
      <c r="S18" s="61">
        <v>100</v>
      </c>
      <c r="T18" s="6">
        <v>140</v>
      </c>
      <c r="U18" s="6"/>
      <c r="V18" s="6">
        <v>24</v>
      </c>
      <c r="W18" s="6">
        <v>10</v>
      </c>
      <c r="X18" s="6">
        <v>195</v>
      </c>
      <c r="Y18" s="75">
        <v>15</v>
      </c>
      <c r="Z18" s="75">
        <v>20</v>
      </c>
      <c r="AA18" s="76">
        <f>Z18/Y18*100</f>
        <v>133.33333333333331</v>
      </c>
      <c r="AB18" s="60">
        <v>40</v>
      </c>
      <c r="AC18" s="60">
        <v>40</v>
      </c>
      <c r="AD18" s="61">
        <f>AC18/AB18*100</f>
        <v>100</v>
      </c>
      <c r="AE18" s="6">
        <v>120</v>
      </c>
    </row>
    <row r="19" spans="1:31" ht="12.75">
      <c r="A19" s="16" t="s">
        <v>28</v>
      </c>
      <c r="B19" s="6"/>
      <c r="C19" s="24"/>
      <c r="D19" s="6"/>
      <c r="E19" s="6"/>
      <c r="F19" s="6"/>
      <c r="G19" s="6"/>
      <c r="H19" s="6"/>
      <c r="I19" s="24"/>
      <c r="J19" s="6"/>
      <c r="K19" s="24">
        <v>2069</v>
      </c>
      <c r="L19" s="24">
        <v>350</v>
      </c>
      <c r="M19" s="48">
        <f>L19/K19*100</f>
        <v>16.91638472692122</v>
      </c>
      <c r="N19" s="6">
        <v>150</v>
      </c>
      <c r="O19" s="6">
        <v>30</v>
      </c>
      <c r="P19" s="48">
        <f t="shared" si="2"/>
        <v>20</v>
      </c>
      <c r="Q19" s="6">
        <v>510</v>
      </c>
      <c r="R19" s="6">
        <f t="shared" si="0"/>
        <v>276</v>
      </c>
      <c r="S19" s="22">
        <f>R19/Q19*100</f>
        <v>54.11764705882353</v>
      </c>
      <c r="T19" s="6">
        <v>180</v>
      </c>
      <c r="U19" s="6">
        <v>30</v>
      </c>
      <c r="V19" s="6"/>
      <c r="W19" s="6"/>
      <c r="X19" s="6">
        <v>66</v>
      </c>
      <c r="Y19" s="6">
        <v>25</v>
      </c>
      <c r="Z19" s="6"/>
      <c r="AA19" s="6"/>
      <c r="AB19" s="6"/>
      <c r="AC19" s="6">
        <v>40</v>
      </c>
      <c r="AD19" s="6"/>
      <c r="AE19" s="6"/>
    </row>
    <row r="20" spans="1:31" ht="12.75">
      <c r="A20" s="16" t="s">
        <v>25</v>
      </c>
      <c r="B20" s="6"/>
      <c r="C20" s="24"/>
      <c r="D20" s="6"/>
      <c r="E20" s="6"/>
      <c r="F20" s="6"/>
      <c r="G20" s="6"/>
      <c r="H20" s="6"/>
      <c r="I20" s="24"/>
      <c r="J20" s="6"/>
      <c r="K20" s="24">
        <v>821</v>
      </c>
      <c r="L20" s="24">
        <v>50</v>
      </c>
      <c r="M20" s="48">
        <f>L20/K20*100</f>
        <v>6.090133982947625</v>
      </c>
      <c r="N20" s="6">
        <v>70</v>
      </c>
      <c r="O20" s="6"/>
      <c r="P20" s="24"/>
      <c r="Q20" s="6">
        <v>300</v>
      </c>
      <c r="R20" s="6">
        <f t="shared" si="0"/>
        <v>40</v>
      </c>
      <c r="S20" s="22">
        <f>R20/Q20*100</f>
        <v>13.333333333333334</v>
      </c>
      <c r="T20" s="6">
        <v>40</v>
      </c>
      <c r="U20" s="6"/>
      <c r="V20" s="6"/>
      <c r="W20" s="6"/>
      <c r="X20" s="6"/>
      <c r="Y20" s="6">
        <v>8</v>
      </c>
      <c r="Z20" s="6"/>
      <c r="AA20" s="6"/>
      <c r="AB20" s="6"/>
      <c r="AC20" s="6"/>
      <c r="AD20" s="6"/>
      <c r="AE20" s="6"/>
    </row>
    <row r="21" spans="1:31" ht="12.75">
      <c r="A21" s="16" t="s">
        <v>10</v>
      </c>
      <c r="B21" s="60">
        <v>28</v>
      </c>
      <c r="C21" s="24"/>
      <c r="D21" s="6"/>
      <c r="E21" s="6"/>
      <c r="F21" s="24">
        <v>80</v>
      </c>
      <c r="G21" s="6"/>
      <c r="H21" s="60">
        <v>0.5</v>
      </c>
      <c r="I21" s="60">
        <v>120</v>
      </c>
      <c r="J21" s="24"/>
      <c r="K21" s="60">
        <v>884</v>
      </c>
      <c r="L21" s="60">
        <v>950</v>
      </c>
      <c r="M21" s="61">
        <v>100</v>
      </c>
      <c r="N21" s="60">
        <v>154</v>
      </c>
      <c r="O21" s="60">
        <v>170</v>
      </c>
      <c r="P21" s="61">
        <f>O21/N21*100</f>
        <v>110.3896103896104</v>
      </c>
      <c r="Q21" s="60">
        <v>520</v>
      </c>
      <c r="R21" s="60">
        <f>T21+U21+V21+W21+X21</f>
        <v>620</v>
      </c>
      <c r="S21" s="61">
        <v>100</v>
      </c>
      <c r="T21" s="24">
        <v>200</v>
      </c>
      <c r="U21" s="24">
        <v>30</v>
      </c>
      <c r="V21" s="24">
        <v>130</v>
      </c>
      <c r="W21" s="24"/>
      <c r="X21" s="24">
        <v>260</v>
      </c>
      <c r="Y21" s="60">
        <v>10</v>
      </c>
      <c r="Z21" s="60">
        <v>6</v>
      </c>
      <c r="AA21" s="61">
        <v>100</v>
      </c>
      <c r="AB21" s="6"/>
      <c r="AC21" s="6">
        <v>4</v>
      </c>
      <c r="AD21" s="6"/>
      <c r="AE21" s="6"/>
    </row>
    <row r="22" spans="1:31" ht="12.75">
      <c r="A22" s="16" t="s">
        <v>11</v>
      </c>
      <c r="B22" s="60">
        <v>19</v>
      </c>
      <c r="C22" s="24"/>
      <c r="D22" s="6"/>
      <c r="E22" s="6"/>
      <c r="F22" s="24" t="s">
        <v>37</v>
      </c>
      <c r="G22" s="6"/>
      <c r="H22" s="60">
        <v>3</v>
      </c>
      <c r="I22" s="24"/>
      <c r="J22" s="24"/>
      <c r="K22" s="60">
        <v>409</v>
      </c>
      <c r="L22" s="60">
        <v>504</v>
      </c>
      <c r="M22" s="61">
        <v>100</v>
      </c>
      <c r="N22" s="6">
        <v>14</v>
      </c>
      <c r="O22" s="6" t="s">
        <v>37</v>
      </c>
      <c r="P22" s="24" t="s">
        <v>37</v>
      </c>
      <c r="Q22" s="60">
        <v>308</v>
      </c>
      <c r="R22" s="60">
        <f>T22+U22+V22+W22+X22</f>
        <v>420</v>
      </c>
      <c r="S22" s="61">
        <v>100</v>
      </c>
      <c r="T22" s="6">
        <v>165</v>
      </c>
      <c r="U22" s="6"/>
      <c r="V22" s="6">
        <v>25</v>
      </c>
      <c r="W22" s="6"/>
      <c r="X22" s="6">
        <v>230</v>
      </c>
      <c r="Y22" s="75">
        <v>15</v>
      </c>
      <c r="Z22" s="75">
        <v>15</v>
      </c>
      <c r="AA22" s="76">
        <f>Z22/Y22*100</f>
        <v>100</v>
      </c>
      <c r="AB22" s="6"/>
      <c r="AC22" s="6"/>
      <c r="AD22" s="6"/>
      <c r="AE22" s="6"/>
    </row>
    <row r="23" spans="1:31" ht="12.75">
      <c r="A23" s="16" t="s">
        <v>12</v>
      </c>
      <c r="B23" s="60">
        <v>100</v>
      </c>
      <c r="C23" s="24"/>
      <c r="D23" s="6">
        <v>50</v>
      </c>
      <c r="E23" s="6"/>
      <c r="F23" s="24">
        <v>30</v>
      </c>
      <c r="G23" s="6"/>
      <c r="H23" s="60">
        <v>1</v>
      </c>
      <c r="I23" s="60">
        <v>370</v>
      </c>
      <c r="J23" s="24">
        <v>10</v>
      </c>
      <c r="K23" s="24">
        <v>888</v>
      </c>
      <c r="L23" s="24">
        <v>650</v>
      </c>
      <c r="M23" s="48">
        <f>L23/K23*100</f>
        <v>73.1981981981982</v>
      </c>
      <c r="N23" s="6">
        <v>101</v>
      </c>
      <c r="O23" s="6">
        <v>60</v>
      </c>
      <c r="P23" s="48">
        <f>O23/N23*100</f>
        <v>59.4059405940594</v>
      </c>
      <c r="Q23" s="60">
        <v>440</v>
      </c>
      <c r="R23" s="60">
        <f>T23+U23+V23+W23+X23</f>
        <v>440</v>
      </c>
      <c r="S23" s="61">
        <f>R23/Q23*100</f>
        <v>100</v>
      </c>
      <c r="T23" s="6">
        <v>200</v>
      </c>
      <c r="U23" s="6">
        <v>10</v>
      </c>
      <c r="V23" s="6">
        <v>30</v>
      </c>
      <c r="W23" s="6"/>
      <c r="X23" s="6">
        <v>200</v>
      </c>
      <c r="Y23" s="75">
        <v>15</v>
      </c>
      <c r="Z23" s="75">
        <v>15</v>
      </c>
      <c r="AA23" s="76">
        <f>Z23/Y23*100</f>
        <v>100</v>
      </c>
      <c r="AB23" s="6"/>
      <c r="AC23" s="6"/>
      <c r="AD23" s="6"/>
      <c r="AE23" s="6"/>
    </row>
    <row r="24" spans="1:31" ht="12.75">
      <c r="A24" s="16" t="s">
        <v>13</v>
      </c>
      <c r="B24" s="60">
        <v>48</v>
      </c>
      <c r="C24" s="24"/>
      <c r="D24" s="6"/>
      <c r="E24" s="6"/>
      <c r="F24" s="24"/>
      <c r="G24" s="6"/>
      <c r="H24" s="6"/>
      <c r="I24" s="24">
        <v>20</v>
      </c>
      <c r="J24" s="24"/>
      <c r="K24" s="24">
        <v>836</v>
      </c>
      <c r="L24" s="24">
        <v>550</v>
      </c>
      <c r="M24" s="48">
        <f>L24/K24*100</f>
        <v>65.78947368421053</v>
      </c>
      <c r="N24" s="6">
        <v>70</v>
      </c>
      <c r="O24" s="6"/>
      <c r="P24" s="24"/>
      <c r="Q24" s="39">
        <v>519</v>
      </c>
      <c r="R24" s="39">
        <f>T24+U24+V24+W24+X24</f>
        <v>477</v>
      </c>
      <c r="S24" s="78">
        <f>R24/Q24*100</f>
        <v>91.90751445086705</v>
      </c>
      <c r="T24" s="6">
        <v>260</v>
      </c>
      <c r="U24" s="6">
        <v>10</v>
      </c>
      <c r="V24" s="6">
        <v>76</v>
      </c>
      <c r="W24" s="6"/>
      <c r="X24" s="6">
        <v>131</v>
      </c>
      <c r="Y24" s="75">
        <v>10</v>
      </c>
      <c r="Z24" s="75">
        <v>10</v>
      </c>
      <c r="AA24" s="76">
        <f>Z24/Y24*100</f>
        <v>100</v>
      </c>
      <c r="AB24" s="6"/>
      <c r="AC24" s="6"/>
      <c r="AD24" s="6"/>
      <c r="AE24" s="6">
        <v>250</v>
      </c>
    </row>
    <row r="25" spans="1:31" ht="12.75">
      <c r="A25" s="16" t="s">
        <v>26</v>
      </c>
      <c r="B25" s="6"/>
      <c r="C25" s="24"/>
      <c r="D25" s="6"/>
      <c r="E25" s="6"/>
      <c r="F25" s="82"/>
      <c r="G25" s="6"/>
      <c r="H25" s="6"/>
      <c r="I25" s="24"/>
      <c r="J25" s="24"/>
      <c r="K25" s="75">
        <v>232</v>
      </c>
      <c r="L25" s="75">
        <v>232</v>
      </c>
      <c r="M25" s="76">
        <f>L25/K25*100</f>
        <v>100</v>
      </c>
      <c r="N25" s="6"/>
      <c r="O25" s="6"/>
      <c r="P25" s="24"/>
      <c r="Q25" s="39">
        <v>466</v>
      </c>
      <c r="R25" s="39">
        <f aca="true" t="shared" si="3" ref="R25:R32">T25+U25+V25+W25+X25</f>
        <v>445</v>
      </c>
      <c r="S25" s="78">
        <f>R25/Q25*100</f>
        <v>95.49356223175965</v>
      </c>
      <c r="T25" s="6">
        <v>133</v>
      </c>
      <c r="U25" s="6"/>
      <c r="V25" s="6">
        <v>60</v>
      </c>
      <c r="W25" s="6">
        <v>18</v>
      </c>
      <c r="X25" s="6">
        <v>234</v>
      </c>
      <c r="Y25" s="6"/>
      <c r="Z25" s="6"/>
      <c r="AA25" s="6"/>
      <c r="AB25" s="39">
        <v>18</v>
      </c>
      <c r="AC25" s="39">
        <v>8</v>
      </c>
      <c r="AD25" s="78">
        <f>AC25/AB25*100</f>
        <v>44.44444444444444</v>
      </c>
      <c r="AE25" s="81"/>
    </row>
    <row r="26" spans="1:31" ht="12.75">
      <c r="A26" s="16" t="s">
        <v>14</v>
      </c>
      <c r="B26" s="6"/>
      <c r="C26" s="24"/>
      <c r="D26" s="6"/>
      <c r="E26" s="6"/>
      <c r="F26" s="24">
        <v>40</v>
      </c>
      <c r="G26" s="6"/>
      <c r="H26" s="6"/>
      <c r="I26" s="24">
        <v>58</v>
      </c>
      <c r="J26" s="24"/>
      <c r="K26" s="24">
        <v>519</v>
      </c>
      <c r="L26" s="24">
        <v>450</v>
      </c>
      <c r="M26" s="48">
        <f>L26/K26*100</f>
        <v>86.70520231213872</v>
      </c>
      <c r="N26" s="60">
        <v>97</v>
      </c>
      <c r="O26" s="60">
        <v>97</v>
      </c>
      <c r="P26" s="61">
        <f aca="true" t="shared" si="4" ref="P26:P31">O26/N26*100</f>
        <v>100</v>
      </c>
      <c r="Q26" s="60">
        <v>435</v>
      </c>
      <c r="R26" s="60">
        <f t="shared" si="3"/>
        <v>435</v>
      </c>
      <c r="S26" s="61">
        <f>R26/Q26*100</f>
        <v>100</v>
      </c>
      <c r="T26" s="6">
        <v>180</v>
      </c>
      <c r="U26" s="6">
        <v>25</v>
      </c>
      <c r="V26" s="6">
        <v>30</v>
      </c>
      <c r="W26" s="6"/>
      <c r="X26" s="6">
        <v>200</v>
      </c>
      <c r="Y26" s="75">
        <v>6</v>
      </c>
      <c r="Z26" s="75">
        <v>6</v>
      </c>
      <c r="AA26" s="76">
        <f aca="true" t="shared" si="5" ref="AA26:AA32">Z26/Y26*100</f>
        <v>100</v>
      </c>
      <c r="AB26" s="6"/>
      <c r="AC26" s="6"/>
      <c r="AD26" s="6"/>
      <c r="AE26" s="6">
        <v>150</v>
      </c>
    </row>
    <row r="27" spans="1:31" ht="12.75">
      <c r="A27" s="16" t="s">
        <v>15</v>
      </c>
      <c r="B27" s="60">
        <v>150</v>
      </c>
      <c r="C27" s="24"/>
      <c r="D27" s="6">
        <v>60</v>
      </c>
      <c r="E27" s="6"/>
      <c r="F27" s="24">
        <v>14</v>
      </c>
      <c r="G27" s="6"/>
      <c r="H27" s="6"/>
      <c r="I27" s="24">
        <v>139</v>
      </c>
      <c r="J27" s="24"/>
      <c r="K27" s="60">
        <v>625</v>
      </c>
      <c r="L27" s="60">
        <v>625</v>
      </c>
      <c r="M27" s="61">
        <f>L27/K27*100</f>
        <v>100</v>
      </c>
      <c r="N27" s="6">
        <v>122</v>
      </c>
      <c r="O27" s="6">
        <v>100</v>
      </c>
      <c r="P27" s="48">
        <f t="shared" si="4"/>
        <v>81.9672131147541</v>
      </c>
      <c r="Q27" s="60">
        <v>476</v>
      </c>
      <c r="R27" s="60">
        <f t="shared" si="3"/>
        <v>495</v>
      </c>
      <c r="S27" s="61">
        <v>100</v>
      </c>
      <c r="T27" s="6">
        <v>221</v>
      </c>
      <c r="U27" s="6">
        <v>20</v>
      </c>
      <c r="V27" s="6">
        <v>50</v>
      </c>
      <c r="W27" s="6">
        <v>19</v>
      </c>
      <c r="X27" s="6">
        <v>185</v>
      </c>
      <c r="Y27" s="39">
        <v>35</v>
      </c>
      <c r="Z27" s="39">
        <v>30</v>
      </c>
      <c r="AA27" s="78">
        <f t="shared" si="5"/>
        <v>85.71428571428571</v>
      </c>
      <c r="AB27" s="39">
        <v>200</v>
      </c>
      <c r="AC27" s="39">
        <v>150</v>
      </c>
      <c r="AD27" s="78">
        <f aca="true" t="shared" si="6" ref="AD27:AD32">AC27/AB27*100</f>
        <v>75</v>
      </c>
      <c r="AE27" s="6"/>
    </row>
    <row r="28" spans="1:31" ht="12.75">
      <c r="A28" s="16" t="s">
        <v>16</v>
      </c>
      <c r="B28" s="6" t="s">
        <v>37</v>
      </c>
      <c r="C28" s="24"/>
      <c r="D28" s="6">
        <v>20</v>
      </c>
      <c r="E28" s="6"/>
      <c r="F28" s="24" t="s">
        <v>37</v>
      </c>
      <c r="G28" s="6"/>
      <c r="H28" s="6">
        <v>1</v>
      </c>
      <c r="I28" s="24">
        <v>70</v>
      </c>
      <c r="J28" s="24"/>
      <c r="K28" s="60">
        <v>953</v>
      </c>
      <c r="L28" s="60">
        <v>1040</v>
      </c>
      <c r="M28" s="61">
        <v>100</v>
      </c>
      <c r="N28" s="6">
        <v>116</v>
      </c>
      <c r="O28" s="6">
        <v>28</v>
      </c>
      <c r="P28" s="48">
        <f t="shared" si="4"/>
        <v>24.137931034482758</v>
      </c>
      <c r="Q28" s="75">
        <v>454</v>
      </c>
      <c r="R28" s="75">
        <f t="shared" si="3"/>
        <v>517</v>
      </c>
      <c r="S28" s="76">
        <v>100</v>
      </c>
      <c r="T28" s="6">
        <v>224</v>
      </c>
      <c r="U28" s="6">
        <v>10</v>
      </c>
      <c r="V28" s="6">
        <v>18</v>
      </c>
      <c r="W28" s="6"/>
      <c r="X28" s="6">
        <v>265</v>
      </c>
      <c r="Y28" s="39">
        <v>15</v>
      </c>
      <c r="Z28" s="39">
        <v>10</v>
      </c>
      <c r="AA28" s="78">
        <f t="shared" si="5"/>
        <v>66.66666666666666</v>
      </c>
      <c r="AB28" s="75">
        <v>20</v>
      </c>
      <c r="AC28" s="75">
        <v>20</v>
      </c>
      <c r="AD28" s="76">
        <f t="shared" si="6"/>
        <v>100</v>
      </c>
      <c r="AE28" s="6"/>
    </row>
    <row r="29" spans="1:31" ht="12.75">
      <c r="A29" s="16" t="s">
        <v>17</v>
      </c>
      <c r="B29" s="6" t="s">
        <v>37</v>
      </c>
      <c r="C29" s="24"/>
      <c r="D29" s="6"/>
      <c r="E29" s="6"/>
      <c r="F29" s="24" t="s">
        <v>37</v>
      </c>
      <c r="G29" s="6"/>
      <c r="H29" s="6"/>
      <c r="I29" s="24"/>
      <c r="J29" s="24"/>
      <c r="K29" s="24">
        <v>740</v>
      </c>
      <c r="L29" s="24">
        <v>700</v>
      </c>
      <c r="M29" s="48">
        <f>L29/K29*100</f>
        <v>94.5945945945946</v>
      </c>
      <c r="N29" s="60">
        <v>140</v>
      </c>
      <c r="O29" s="60">
        <v>174</v>
      </c>
      <c r="P29" s="61">
        <f t="shared" si="4"/>
        <v>124.28571428571429</v>
      </c>
      <c r="Q29" s="60">
        <v>644</v>
      </c>
      <c r="R29" s="60">
        <f t="shared" si="3"/>
        <v>684</v>
      </c>
      <c r="S29" s="61">
        <v>100</v>
      </c>
      <c r="T29" s="6">
        <v>161</v>
      </c>
      <c r="U29" s="6">
        <v>15</v>
      </c>
      <c r="V29" s="6">
        <v>4</v>
      </c>
      <c r="W29" s="6">
        <v>92</v>
      </c>
      <c r="X29" s="6">
        <v>412</v>
      </c>
      <c r="Y29" s="60">
        <v>15</v>
      </c>
      <c r="Z29" s="60">
        <v>15</v>
      </c>
      <c r="AA29" s="61">
        <f t="shared" si="5"/>
        <v>100</v>
      </c>
      <c r="AB29" s="60">
        <v>30</v>
      </c>
      <c r="AC29" s="60">
        <v>30</v>
      </c>
      <c r="AD29" s="61">
        <f t="shared" si="6"/>
        <v>100</v>
      </c>
      <c r="AE29" s="6">
        <v>238</v>
      </c>
    </row>
    <row r="30" spans="1:31" ht="12.75">
      <c r="A30" s="16" t="s">
        <v>18</v>
      </c>
      <c r="B30" s="60">
        <v>126</v>
      </c>
      <c r="C30" s="24">
        <v>45</v>
      </c>
      <c r="D30" s="6"/>
      <c r="E30" s="6"/>
      <c r="F30" s="6"/>
      <c r="G30" s="6"/>
      <c r="H30" s="6"/>
      <c r="I30" s="24">
        <v>131</v>
      </c>
      <c r="J30" s="24"/>
      <c r="K30" s="75">
        <v>987</v>
      </c>
      <c r="L30" s="75">
        <v>1072</v>
      </c>
      <c r="M30" s="76">
        <v>100</v>
      </c>
      <c r="N30" s="60">
        <v>60</v>
      </c>
      <c r="O30" s="60">
        <v>76</v>
      </c>
      <c r="P30" s="61">
        <f t="shared" si="4"/>
        <v>126.66666666666666</v>
      </c>
      <c r="Q30" s="60">
        <v>338</v>
      </c>
      <c r="R30" s="60">
        <f t="shared" si="3"/>
        <v>424</v>
      </c>
      <c r="S30" s="61">
        <v>100</v>
      </c>
      <c r="T30" s="6">
        <v>120</v>
      </c>
      <c r="U30" s="6">
        <v>10</v>
      </c>
      <c r="V30" s="6">
        <v>44</v>
      </c>
      <c r="W30" s="6">
        <v>50</v>
      </c>
      <c r="X30" s="6">
        <v>200</v>
      </c>
      <c r="Y30" s="60">
        <v>7</v>
      </c>
      <c r="Z30" s="60">
        <v>8</v>
      </c>
      <c r="AA30" s="61">
        <f t="shared" si="5"/>
        <v>114.28571428571428</v>
      </c>
      <c r="AB30" s="60">
        <v>20</v>
      </c>
      <c r="AC30" s="60">
        <v>30</v>
      </c>
      <c r="AD30" s="61">
        <f t="shared" si="6"/>
        <v>150</v>
      </c>
      <c r="AE30" s="6"/>
    </row>
    <row r="31" spans="1:31" ht="12.75">
      <c r="A31" s="16" t="s">
        <v>20</v>
      </c>
      <c r="B31" s="6" t="s">
        <v>37</v>
      </c>
      <c r="C31" s="24"/>
      <c r="D31" s="6"/>
      <c r="E31" s="6"/>
      <c r="F31" s="6"/>
      <c r="G31" s="6"/>
      <c r="H31" s="6"/>
      <c r="I31" s="24">
        <v>56</v>
      </c>
      <c r="J31" s="6"/>
      <c r="K31" s="75">
        <v>452</v>
      </c>
      <c r="L31" s="75">
        <v>591</v>
      </c>
      <c r="M31" s="76">
        <v>100</v>
      </c>
      <c r="N31" s="6">
        <v>110</v>
      </c>
      <c r="O31" s="6">
        <v>60</v>
      </c>
      <c r="P31" s="48">
        <f t="shared" si="4"/>
        <v>54.54545454545454</v>
      </c>
      <c r="Q31" s="60">
        <v>320</v>
      </c>
      <c r="R31" s="60">
        <f t="shared" si="3"/>
        <v>320</v>
      </c>
      <c r="S31" s="61">
        <f>R31/Q31*100</f>
        <v>100</v>
      </c>
      <c r="T31" s="6">
        <v>70</v>
      </c>
      <c r="U31" s="6"/>
      <c r="V31" s="6">
        <v>40</v>
      </c>
      <c r="W31" s="6"/>
      <c r="X31" s="6">
        <v>210</v>
      </c>
      <c r="Y31" s="39">
        <v>25</v>
      </c>
      <c r="Z31" s="39">
        <v>22</v>
      </c>
      <c r="AA31" s="78">
        <f t="shared" si="5"/>
        <v>88</v>
      </c>
      <c r="AB31" s="39">
        <v>60</v>
      </c>
      <c r="AC31" s="39">
        <v>50</v>
      </c>
      <c r="AD31" s="78">
        <f t="shared" si="6"/>
        <v>83.33333333333334</v>
      </c>
      <c r="AE31" s="6">
        <v>320</v>
      </c>
    </row>
    <row r="32" spans="1:31" ht="12.75">
      <c r="A32" s="16" t="s">
        <v>19</v>
      </c>
      <c r="B32" s="60">
        <v>60</v>
      </c>
      <c r="C32" s="24"/>
      <c r="D32" s="6"/>
      <c r="E32" s="6"/>
      <c r="F32" s="6"/>
      <c r="G32" s="6"/>
      <c r="H32" s="6">
        <v>1</v>
      </c>
      <c r="I32" s="24">
        <v>60</v>
      </c>
      <c r="J32" s="6"/>
      <c r="K32" s="60">
        <v>594</v>
      </c>
      <c r="L32" s="60">
        <v>640</v>
      </c>
      <c r="M32" s="61">
        <v>100</v>
      </c>
      <c r="N32" s="6"/>
      <c r="O32" s="6"/>
      <c r="P32" s="24"/>
      <c r="Q32" s="60">
        <v>485</v>
      </c>
      <c r="R32" s="60">
        <f t="shared" si="3"/>
        <v>541</v>
      </c>
      <c r="S32" s="61">
        <v>100</v>
      </c>
      <c r="T32" s="6">
        <v>238</v>
      </c>
      <c r="U32" s="6">
        <v>13</v>
      </c>
      <c r="V32" s="6">
        <v>90</v>
      </c>
      <c r="W32" s="6"/>
      <c r="X32" s="6">
        <v>200</v>
      </c>
      <c r="Y32" s="60">
        <v>22</v>
      </c>
      <c r="Z32" s="60">
        <v>24</v>
      </c>
      <c r="AA32" s="61">
        <f t="shared" si="5"/>
        <v>109.09090909090908</v>
      </c>
      <c r="AB32" s="60">
        <v>25</v>
      </c>
      <c r="AC32" s="60">
        <v>25</v>
      </c>
      <c r="AD32" s="61">
        <f t="shared" si="6"/>
        <v>100</v>
      </c>
      <c r="AE32" s="6"/>
    </row>
    <row r="33" spans="1:31" ht="13.5" customHeight="1">
      <c r="A33" s="16" t="s">
        <v>29</v>
      </c>
      <c r="B33" s="6" t="s">
        <v>37</v>
      </c>
      <c r="C33" s="24"/>
      <c r="D33" s="6">
        <v>17</v>
      </c>
      <c r="E33" s="6"/>
      <c r="F33" s="6"/>
      <c r="G33" s="6"/>
      <c r="H33" s="6"/>
      <c r="I33" s="24">
        <v>50</v>
      </c>
      <c r="J33" s="6"/>
      <c r="K33" s="24">
        <v>737</v>
      </c>
      <c r="L33" s="24">
        <v>600</v>
      </c>
      <c r="M33" s="48">
        <f>L33/K33*100</f>
        <v>81.41112618724559</v>
      </c>
      <c r="N33" s="6"/>
      <c r="O33" s="6"/>
      <c r="P33" s="24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.75">
      <c r="A34" s="16"/>
      <c r="B34" s="6"/>
      <c r="C34" s="24"/>
      <c r="D34" s="6"/>
      <c r="E34" s="6"/>
      <c r="F34" s="6">
        <f>SUM(F7:F33)</f>
        <v>659</v>
      </c>
      <c r="G34" s="6"/>
      <c r="H34" s="6"/>
      <c r="I34" s="6"/>
      <c r="J34" s="6"/>
      <c r="K34" s="3"/>
      <c r="L34" s="24"/>
      <c r="M34" s="24"/>
      <c r="U34" s="6">
        <f aca="true" t="shared" si="7" ref="U34:Z34">SUM(U7:U33)</f>
        <v>380</v>
      </c>
      <c r="V34" s="6">
        <f t="shared" si="7"/>
        <v>1145</v>
      </c>
      <c r="W34" s="6">
        <f t="shared" si="7"/>
        <v>396</v>
      </c>
      <c r="X34" s="6">
        <f t="shared" si="7"/>
        <v>6660</v>
      </c>
      <c r="Y34" s="6">
        <f t="shared" si="7"/>
        <v>362</v>
      </c>
      <c r="Z34" s="6">
        <f t="shared" si="7"/>
        <v>313</v>
      </c>
      <c r="AA34" s="22">
        <f>Z34/Y34*100</f>
        <v>86.46408839779005</v>
      </c>
      <c r="AB34" s="6">
        <f>SUM(AB7:AB33)</f>
        <v>1053</v>
      </c>
      <c r="AC34" s="6">
        <f>SUM(AC7:AC33)</f>
        <v>1034</v>
      </c>
      <c r="AD34" s="22">
        <f>AC34/AB34*100</f>
        <v>98.19563152896487</v>
      </c>
      <c r="AE34" s="6">
        <f>SUM(AE7:AE33)</f>
        <v>1998</v>
      </c>
    </row>
    <row r="35" spans="1:20" ht="12.75">
      <c r="A35" s="16" t="s">
        <v>21</v>
      </c>
      <c r="B35" s="6">
        <f>SUM(B7:B34)</f>
        <v>1025</v>
      </c>
      <c r="C35" s="24">
        <f>SUM(C7:C34)</f>
        <v>55</v>
      </c>
      <c r="D35" s="6">
        <f>SUM(D8:D34)</f>
        <v>629</v>
      </c>
      <c r="E35" s="6">
        <f>SUM(E8:E34)</f>
        <v>477</v>
      </c>
      <c r="G35" s="6">
        <f>SUM(G7:G34)</f>
        <v>25</v>
      </c>
      <c r="H35" s="6">
        <f>SUM(H7:H34)</f>
        <v>12.7</v>
      </c>
      <c r="I35" s="6">
        <f>SUM(I7:I34)</f>
        <v>2857</v>
      </c>
      <c r="J35" s="6">
        <f>SUM(J7:J34)</f>
        <v>10</v>
      </c>
      <c r="K35" s="6">
        <v>23489</v>
      </c>
      <c r="L35" s="24">
        <f>SUM(L7:L34)</f>
        <v>19844</v>
      </c>
      <c r="M35" s="48">
        <f>L35/K35*100</f>
        <v>84.4820980033207</v>
      </c>
      <c r="N35" s="6">
        <f>SUM(N7:N33)</f>
        <v>3061</v>
      </c>
      <c r="O35" s="6">
        <f>SUM(O7:O33)</f>
        <v>2529</v>
      </c>
      <c r="P35" s="48">
        <f>O35/N35*100</f>
        <v>82.62005880431231</v>
      </c>
      <c r="Q35" s="6">
        <f>SUM(Q7:Q33)</f>
        <v>12708</v>
      </c>
      <c r="R35" s="6">
        <f>SUM(R7:R33)</f>
        <v>13294</v>
      </c>
      <c r="S35" s="22">
        <v>100</v>
      </c>
      <c r="T35" s="6">
        <f>SUM(T7:T33)</f>
        <v>4713</v>
      </c>
    </row>
  </sheetData>
  <printOptions/>
  <pageMargins left="0.984251968503937" right="0.1968503937007874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Alex Novikov</cp:lastModifiedBy>
  <cp:lastPrinted>2004-07-14T08:11:04Z</cp:lastPrinted>
  <dcterms:created xsi:type="dcterms:W3CDTF">2001-04-23T03:57:05Z</dcterms:created>
  <dcterms:modified xsi:type="dcterms:W3CDTF">2004-07-16T03:58:01Z</dcterms:modified>
  <cp:category/>
  <cp:version/>
  <cp:contentType/>
  <cp:contentStatus/>
</cp:coreProperties>
</file>