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0" windowWidth="15480" windowHeight="931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8" sheetId="5" state="hidden" r:id="rId5"/>
  </sheets>
  <definedNames/>
  <calcPr fullCalcOnLoad="1"/>
</workbook>
</file>

<file path=xl/sharedStrings.xml><?xml version="1.0" encoding="utf-8"?>
<sst xmlns="http://schemas.openxmlformats.org/spreadsheetml/2006/main" count="240" uniqueCount="120">
  <si>
    <t xml:space="preserve">    Хозяйства</t>
  </si>
  <si>
    <t xml:space="preserve">    Прогресс</t>
  </si>
  <si>
    <t xml:space="preserve">    им.К.Маркса</t>
  </si>
  <si>
    <t xml:space="preserve">    им.Ленина</t>
  </si>
  <si>
    <t xml:space="preserve">    Труд</t>
  </si>
  <si>
    <t xml:space="preserve">    Дружба</t>
  </si>
  <si>
    <t xml:space="preserve">    Восход</t>
  </si>
  <si>
    <t xml:space="preserve">    Свобода</t>
  </si>
  <si>
    <t xml:space="preserve">    Колос</t>
  </si>
  <si>
    <t xml:space="preserve">    Сатурн</t>
  </si>
  <si>
    <t xml:space="preserve">    Нива </t>
  </si>
  <si>
    <t xml:space="preserve">    Заря</t>
  </si>
  <si>
    <t xml:space="preserve">    Искра</t>
  </si>
  <si>
    <t xml:space="preserve">    Рассвет</t>
  </si>
  <si>
    <t xml:space="preserve">    Була</t>
  </si>
  <si>
    <t xml:space="preserve">    Марс</t>
  </si>
  <si>
    <t xml:space="preserve">    Комбайн</t>
  </si>
  <si>
    <t xml:space="preserve">    Кушка</t>
  </si>
  <si>
    <t xml:space="preserve">    Знамя </t>
  </si>
  <si>
    <t xml:space="preserve">    По  району</t>
  </si>
  <si>
    <t xml:space="preserve">    Родник</t>
  </si>
  <si>
    <t xml:space="preserve">   Яманчуринский</t>
  </si>
  <si>
    <t xml:space="preserve">    Мечта</t>
  </si>
  <si>
    <t xml:space="preserve">    Надежда</t>
  </si>
  <si>
    <t xml:space="preserve">    Звезда</t>
  </si>
  <si>
    <t xml:space="preserve">    Андреева</t>
  </si>
  <si>
    <t xml:space="preserve">          </t>
  </si>
  <si>
    <t>факт</t>
  </si>
  <si>
    <t>га</t>
  </si>
  <si>
    <t>%</t>
  </si>
  <si>
    <t xml:space="preserve">  план</t>
  </si>
  <si>
    <t>мн.травы</t>
  </si>
  <si>
    <t xml:space="preserve">    Аранчеево</t>
  </si>
  <si>
    <t xml:space="preserve">   Кушелга</t>
  </si>
  <si>
    <t>овес</t>
  </si>
  <si>
    <t>бобы</t>
  </si>
  <si>
    <t>Посев  зерновых-</t>
  </si>
  <si>
    <t xml:space="preserve">   всего -га</t>
  </si>
  <si>
    <t xml:space="preserve">  факт   </t>
  </si>
  <si>
    <t xml:space="preserve">  %</t>
  </si>
  <si>
    <t xml:space="preserve">        в том  числе</t>
  </si>
  <si>
    <t>Посев</t>
  </si>
  <si>
    <t>семен.</t>
  </si>
  <si>
    <t>чернуш-</t>
  </si>
  <si>
    <t>Высад.</t>
  </si>
  <si>
    <t>к/св.,га</t>
  </si>
  <si>
    <t xml:space="preserve"> яров.</t>
  </si>
  <si>
    <t>пшен</t>
  </si>
  <si>
    <t>овощей</t>
  </si>
  <si>
    <t xml:space="preserve">  Посев  кормовой </t>
  </si>
  <si>
    <t xml:space="preserve">              трав, га</t>
  </si>
  <si>
    <t xml:space="preserve">   свеклы,  га</t>
  </si>
  <si>
    <t xml:space="preserve">  Посев  сахарной </t>
  </si>
  <si>
    <t>яч-</t>
  </si>
  <si>
    <t>мень</t>
  </si>
  <si>
    <t>лук</t>
  </si>
  <si>
    <t>мор</t>
  </si>
  <si>
    <t>ст.св.</t>
  </si>
  <si>
    <t>горох</t>
  </si>
  <si>
    <t>вика</t>
  </si>
  <si>
    <t xml:space="preserve">    АПК-Инвест</t>
  </si>
  <si>
    <t>Подпок</t>
  </si>
  <si>
    <t>посев</t>
  </si>
  <si>
    <t>мн.тр.га</t>
  </si>
  <si>
    <t xml:space="preserve">                       Посев  однолетних</t>
  </si>
  <si>
    <t>рапса</t>
  </si>
  <si>
    <t>Посад-</t>
  </si>
  <si>
    <t>ка</t>
  </si>
  <si>
    <t>карт,га</t>
  </si>
  <si>
    <t xml:space="preserve"> овощи</t>
  </si>
  <si>
    <t>сах.св.</t>
  </si>
  <si>
    <t>ки,га</t>
  </si>
  <si>
    <t>зернов.</t>
  </si>
  <si>
    <t xml:space="preserve">   Арланово</t>
  </si>
  <si>
    <t>к/св</t>
  </si>
  <si>
    <t>кукуру-</t>
  </si>
  <si>
    <t>зы, га</t>
  </si>
  <si>
    <t>гречихи</t>
  </si>
  <si>
    <t xml:space="preserve">  га</t>
  </si>
  <si>
    <t>всего</t>
  </si>
  <si>
    <t xml:space="preserve">   Андреева</t>
  </si>
  <si>
    <t>Вывоз-</t>
  </si>
  <si>
    <t>ка наво-</t>
  </si>
  <si>
    <t>за,тн</t>
  </si>
  <si>
    <t>Химпрополка,</t>
  </si>
  <si>
    <t>Подготов-</t>
  </si>
  <si>
    <t>ка  паров</t>
  </si>
  <si>
    <t>карт.</t>
  </si>
  <si>
    <t>Междурядная  обработка,га</t>
  </si>
  <si>
    <t xml:space="preserve">овощи </t>
  </si>
  <si>
    <t xml:space="preserve">   в том числе</t>
  </si>
  <si>
    <t>сахарн.</t>
  </si>
  <si>
    <t>свекла</t>
  </si>
  <si>
    <t>зерн.</t>
  </si>
  <si>
    <t xml:space="preserve"> корм.</t>
  </si>
  <si>
    <t>с/свек.</t>
  </si>
  <si>
    <t>к/свек.</t>
  </si>
  <si>
    <t xml:space="preserve">    га</t>
  </si>
  <si>
    <t xml:space="preserve">    АПК -Инвест</t>
  </si>
  <si>
    <t xml:space="preserve">  сено</t>
  </si>
  <si>
    <t>з/корм</t>
  </si>
  <si>
    <t xml:space="preserve">  Скошено  многолетних  трав,  га</t>
  </si>
  <si>
    <t xml:space="preserve"> план</t>
  </si>
  <si>
    <t>сенаж</t>
  </si>
  <si>
    <t>сено</t>
  </si>
  <si>
    <t>в том  числе на</t>
  </si>
  <si>
    <t>кукур</t>
  </si>
  <si>
    <t xml:space="preserve">             Информация  о  сельскохозяйственных  работах</t>
  </si>
  <si>
    <t xml:space="preserve">  </t>
  </si>
  <si>
    <t xml:space="preserve"> </t>
  </si>
  <si>
    <t>силос</t>
  </si>
  <si>
    <t xml:space="preserve">                              Заготовлено,  тонн</t>
  </si>
  <si>
    <t>Скошено</t>
  </si>
  <si>
    <t>одн.трав</t>
  </si>
  <si>
    <t>на сенаж</t>
  </si>
  <si>
    <t xml:space="preserve">      Химзащита,  га</t>
  </si>
  <si>
    <t>выделено</t>
  </si>
  <si>
    <t>на выпас</t>
  </si>
  <si>
    <t>семена</t>
  </si>
  <si>
    <t xml:space="preserve">                   в  хозяйствах  района  на  13.07.2005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</si>
</sst>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5" xfId="0" applyBorder="1" applyAlignment="1">
      <alignment/>
    </xf>
    <xf numFmtId="1" fontId="0" fillId="2" borderId="8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/>
    </xf>
    <xf numFmtId="1" fontId="0" fillId="0" borderId="4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8" xfId="0" applyFont="1" applyBorder="1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2" xfId="0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5" xfId="0" applyBorder="1" applyAlignment="1">
      <alignment horizontal="right"/>
    </xf>
    <xf numFmtId="0" fontId="5" fillId="0" borderId="1" xfId="0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7" xfId="0" applyFill="1" applyBorder="1" applyAlignment="1">
      <alignment/>
    </xf>
    <xf numFmtId="9" fontId="0" fillId="0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104775</xdr:rowOff>
    </xdr:from>
    <xdr:ext cx="123825" cy="219075"/>
    <xdr:sp>
      <xdr:nvSpPr>
        <xdr:cNvPr id="1" name="TextBox 446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2" name="TextBox 447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" name="TextBox 448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4" name="TextBox 449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5" name="TextBox 450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" name="TextBox 451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" name="TextBox 452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8" name="TextBox 453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9" name="TextBox 454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10" name="TextBox 455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11" name="TextBox 456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12" name="TextBox 457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13" name="TextBox 458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14" name="TextBox 459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15" name="TextBox 460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16" name="TextBox 461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17" name="TextBox 462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18" name="TextBox 463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19" name="TextBox 464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20" name="TextBox 465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21" name="TextBox 466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22" name="TextBox 467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23" name="TextBox 468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24" name="TextBox 469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25" name="TextBox 470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26" name="TextBox 471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27" name="TextBox 472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28" name="TextBox 473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29" name="TextBox 474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0" name="TextBox 475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31" name="TextBox 476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32" name="TextBox 477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33" name="TextBox 478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34" name="TextBox 479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35" name="TextBox 480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36" name="TextBox 481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37" name="TextBox 482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38" name="TextBox 483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39" name="TextBox 484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40" name="TextBox 485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41" name="TextBox 486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42" name="TextBox 487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3" name="TextBox 488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4" name="TextBox 489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5" name="TextBox 490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6" name="TextBox 491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7" name="TextBox 492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8" name="TextBox 493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49" name="TextBox 494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50" name="TextBox 495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51" name="TextBox 496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52" name="TextBox 497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53" name="TextBox 498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54" name="TextBox 499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55" name="TextBox 500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56" name="TextBox 501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57" name="TextBox 502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58" name="TextBox 503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59" name="TextBox 504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0" name="TextBox 505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1" name="TextBox 506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2" name="TextBox 507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3" name="TextBox 508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4" name="TextBox 509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5" name="TextBox 510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6" name="TextBox 511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7" name="TextBox 512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8" name="TextBox 513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9" name="TextBox 514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0" name="TextBox 515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1" name="TextBox 516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2" name="TextBox 517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73" name="TextBox 518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74" name="TextBox 519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75" name="TextBox 520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76" name="TextBox 521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77" name="TextBox 522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78" name="TextBox 523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9" name="TextBox 524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80" name="TextBox 525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81" name="TextBox 526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82" name="TextBox 527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83" name="TextBox 528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84" name="TextBox 529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85" name="TextBox 530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86" name="TextBox 531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87" name="TextBox 532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88" name="TextBox 533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89" name="TextBox 534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90" name="TextBox 535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91" name="TextBox 536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92" name="TextBox 537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93" name="TextBox 538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94" name="TextBox 539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95" name="TextBox 540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96" name="TextBox 541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97" name="TextBox 542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98" name="TextBox 543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99" name="TextBox 544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0" name="TextBox 545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1" name="TextBox 546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2" name="TextBox 547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3" name="TextBox 548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4" name="TextBox 549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5" name="TextBox 550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6" name="TextBox 551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7" name="TextBox 552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108" name="TextBox 553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09" name="TextBox 554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0" name="TextBox 555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1" name="TextBox 556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2" name="TextBox 557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3" name="TextBox 558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4" name="TextBox 559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5" name="TextBox 560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6" name="TextBox 561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7" name="TextBox 562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8" name="TextBox 563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19" name="TextBox 564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120" name="TextBox 565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121" name="TextBox 566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122" name="TextBox 567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123" name="TextBox 568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124" name="TextBox 569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125" name="TextBox 570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126" name="TextBox 571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127" name="TextBox 572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128" name="TextBox 573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129" name="TextBox 574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130" name="TextBox 575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131" name="TextBox 576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132" name="TextBox 577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33" name="TextBox 578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34" name="TextBox 579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35" name="TextBox 580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36" name="TextBox 581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37" name="TextBox 582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38" name="TextBox 583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139" name="TextBox 584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140" name="TextBox 585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141" name="TextBox 586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142" name="TextBox 587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143" name="TextBox 588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144" name="TextBox 589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145" name="TextBox 590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146" name="TextBox 591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147" name="TextBox 592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148" name="TextBox 593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149" name="TextBox 594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150" name="TextBox 595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151" name="TextBox 596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152" name="TextBox 597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153" name="TextBox 598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154" name="TextBox 599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155" name="TextBox 600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156" name="TextBox 601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157" name="TextBox 602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158" name="TextBox 603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159" name="TextBox 604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160" name="TextBox 605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161" name="TextBox 606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162" name="TextBox 607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163" name="TextBox 608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164" name="TextBox 609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165" name="TextBox 610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166" name="TextBox 611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167" name="TextBox 612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168" name="TextBox 613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169" name="TextBox 614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170" name="TextBox 615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171" name="TextBox 616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172" name="TextBox 617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173" name="TextBox 618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174" name="TextBox 619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175" name="TextBox 620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176" name="TextBox 621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177" name="TextBox 622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178" name="TextBox 623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179" name="TextBox 624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180" name="TextBox 625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181" name="TextBox 626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182" name="TextBox 627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183" name="TextBox 628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184" name="TextBox 629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185" name="TextBox 630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186" name="TextBox 631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87" name="TextBox 632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88" name="TextBox 633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89" name="TextBox 634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0" name="TextBox 635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1" name="TextBox 636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2" name="TextBox 637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3" name="TextBox 638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4" name="TextBox 639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5" name="TextBox 640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6" name="TextBox 641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7" name="TextBox 642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198" name="TextBox 643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199" name="TextBox 644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200" name="TextBox 645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201" name="TextBox 646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202" name="TextBox 647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203" name="TextBox 648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204" name="TextBox 649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05" name="TextBox 650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06" name="TextBox 651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07" name="TextBox 652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08" name="TextBox 653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09" name="TextBox 654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10" name="TextBox 655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11" name="TextBox 656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12" name="TextBox 657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13" name="TextBox 658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14" name="TextBox 659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15" name="TextBox 660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16" name="TextBox 661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17" name="TextBox 662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18" name="TextBox 663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19" name="TextBox 664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20" name="TextBox 665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21" name="TextBox 666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22" name="TextBox 667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23" name="TextBox 668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24" name="TextBox 669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25" name="TextBox 670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26" name="TextBox 671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27" name="TextBox 672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28" name="TextBox 673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29" name="TextBox 674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30" name="TextBox 675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31" name="TextBox 676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32" name="TextBox 677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33" name="TextBox 678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234" name="TextBox 679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235" name="TextBox 680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236" name="TextBox 681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237" name="TextBox 682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238" name="TextBox 683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239" name="TextBox 684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240" name="TextBox 685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1" name="TextBox 686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2" name="TextBox 687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3" name="TextBox 688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4" name="TextBox 689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5" name="TextBox 690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6" name="TextBox 691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7" name="TextBox 692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8" name="TextBox 693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49" name="TextBox 694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50" name="TextBox 695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51" name="TextBox 696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252" name="TextBox 697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53" name="TextBox 698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54" name="TextBox 699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55" name="TextBox 700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56" name="TextBox 701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57" name="TextBox 702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58" name="TextBox 703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59" name="TextBox 704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60" name="TextBox 705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61" name="TextBox 706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62" name="TextBox 707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63" name="TextBox 708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264" name="TextBox 709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65" name="TextBox 710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66" name="TextBox 711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67" name="TextBox 712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68" name="TextBox 713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69" name="TextBox 714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70" name="TextBox 715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71" name="TextBox 716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72" name="TextBox 717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73" name="TextBox 718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74" name="TextBox 719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75" name="TextBox 720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276" name="TextBox 721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77" name="TextBox 722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78" name="TextBox 723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79" name="TextBox 724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0" name="TextBox 725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1" name="TextBox 726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2" name="TextBox 727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3" name="TextBox 728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4" name="TextBox 729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5" name="TextBox 730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6" name="TextBox 731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7" name="TextBox 732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288" name="TextBox 733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89" name="TextBox 734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0" name="TextBox 735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1" name="TextBox 736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2" name="TextBox 737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3" name="TextBox 738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4" name="TextBox 739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5" name="TextBox 740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6" name="TextBox 741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7" name="TextBox 742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8" name="TextBox 743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299" name="TextBox 744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104775</xdr:rowOff>
    </xdr:from>
    <xdr:ext cx="123825" cy="219075"/>
    <xdr:sp>
      <xdr:nvSpPr>
        <xdr:cNvPr id="300" name="TextBox 745"/>
        <xdr:cNvSpPr txBox="1">
          <a:spLocks noChangeArrowheads="1"/>
        </xdr:cNvSpPr>
      </xdr:nvSpPr>
      <xdr:spPr>
        <a:xfrm>
          <a:off x="0" y="19240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1" name="TextBox 746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2" name="TextBox 747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3" name="TextBox 748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4" name="TextBox 749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5" name="TextBox 750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6" name="TextBox 751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7" name="TextBox 752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8" name="TextBox 753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09" name="TextBox 754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10" name="TextBox 755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11" name="TextBox 756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312" name="TextBox 757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13" name="TextBox 758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14" name="TextBox 759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15" name="TextBox 760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16" name="TextBox 761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17" name="TextBox 762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18" name="TextBox 763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19" name="TextBox 764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20" name="TextBox 765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21" name="TextBox 766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22" name="TextBox 767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23" name="TextBox 768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324" name="TextBox 769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25" name="TextBox 770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26" name="TextBox 771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27" name="TextBox 772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28" name="TextBox 773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29" name="TextBox 774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30" name="TextBox 775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31" name="TextBox 776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32" name="TextBox 777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33" name="TextBox 778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34" name="TextBox 779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35" name="TextBox 780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336" name="TextBox 781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37" name="TextBox 782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38" name="TextBox 783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39" name="TextBox 784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0" name="TextBox 785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1" name="TextBox 786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2" name="TextBox 787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3" name="TextBox 788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4" name="TextBox 789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5" name="TextBox 790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6" name="TextBox 791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7" name="TextBox 792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348" name="TextBox 793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49" name="TextBox 794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0" name="TextBox 795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1" name="TextBox 796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2" name="TextBox 797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3" name="TextBox 798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4" name="TextBox 799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5" name="TextBox 800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6" name="TextBox 801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7" name="TextBox 802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8" name="TextBox 803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59" name="TextBox 804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360" name="TextBox 805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1" name="TextBox 806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2" name="TextBox 807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3" name="TextBox 808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4" name="TextBox 809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5" name="TextBox 810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6" name="TextBox 811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7" name="TextBox 812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8" name="TextBox 813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69" name="TextBox 814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70" name="TextBox 815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71" name="TextBox 816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372" name="TextBox 817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73" name="TextBox 818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74" name="TextBox 819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75" name="TextBox 820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76" name="TextBox 821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77" name="TextBox 822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78" name="TextBox 823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79" name="TextBox 824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80" name="TextBox 825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81" name="TextBox 826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82" name="TextBox 827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83" name="TextBox 828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384" name="TextBox 829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85" name="TextBox 830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86" name="TextBox 831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87" name="TextBox 832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88" name="TextBox 833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89" name="TextBox 834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90" name="TextBox 835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91" name="TextBox 836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92" name="TextBox 837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93" name="TextBox 838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94" name="TextBox 839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95" name="TextBox 840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396" name="TextBox 841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397" name="TextBox 842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398" name="TextBox 843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399" name="TextBox 844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0" name="TextBox 845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1" name="TextBox 846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2" name="TextBox 847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3" name="TextBox 848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4" name="TextBox 849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5" name="TextBox 850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6" name="TextBox 851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7" name="TextBox 852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408" name="TextBox 853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09" name="TextBox 854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0" name="TextBox 855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1" name="TextBox 856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2" name="TextBox 857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3" name="TextBox 858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4" name="TextBox 859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5" name="TextBox 860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6" name="TextBox 861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7" name="TextBox 862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8" name="TextBox 863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19" name="TextBox 864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420" name="TextBox 865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1" name="TextBox 866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2" name="TextBox 867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3" name="TextBox 868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4" name="TextBox 869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5" name="TextBox 870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6" name="TextBox 871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7" name="TextBox 872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8" name="TextBox 873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29" name="TextBox 874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30" name="TextBox 875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31" name="TextBox 876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432" name="TextBox 877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33" name="TextBox 878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34" name="TextBox 879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35" name="TextBox 880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36" name="TextBox 881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37" name="TextBox 882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38" name="TextBox 883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39" name="TextBox 884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40" name="TextBox 885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41" name="TextBox 886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42" name="TextBox 887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43" name="TextBox 888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444" name="TextBox 889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45" name="TextBox 890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46" name="TextBox 891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47" name="TextBox 892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48" name="TextBox 893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49" name="TextBox 894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50" name="TextBox 895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51" name="TextBox 896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52" name="TextBox 897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53" name="TextBox 898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54" name="TextBox 899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55" name="TextBox 900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456" name="TextBox 901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57" name="TextBox 902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58" name="TextBox 903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59" name="TextBox 904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0" name="TextBox 905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1" name="TextBox 906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2" name="TextBox 907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3" name="TextBox 908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4" name="TextBox 909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5" name="TextBox 910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6" name="TextBox 911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7" name="TextBox 912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468" name="TextBox 913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69" name="TextBox 914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0" name="TextBox 915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1" name="TextBox 916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2" name="TextBox 917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3" name="TextBox 918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4" name="TextBox 919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5" name="TextBox 920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6" name="TextBox 921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7" name="TextBox 922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8" name="TextBox 923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79" name="TextBox 924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480" name="TextBox 925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1" name="TextBox 926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2" name="TextBox 927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3" name="TextBox 928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4" name="TextBox 929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5" name="TextBox 930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6" name="TextBox 931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7" name="TextBox 932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8" name="TextBox 933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89" name="TextBox 934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90" name="TextBox 935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91" name="TextBox 936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492" name="TextBox 937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493" name="TextBox 938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494" name="TextBox 939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495" name="TextBox 940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496" name="TextBox 941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497" name="TextBox 942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498" name="TextBox 943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499" name="TextBox 944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500" name="TextBox 945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501" name="TextBox 946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502" name="TextBox 947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503" name="TextBox 948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504" name="TextBox 949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05" name="TextBox 950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06" name="TextBox 951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07" name="TextBox 952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08" name="TextBox 953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09" name="TextBox 954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10" name="TextBox 955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11" name="TextBox 956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12" name="TextBox 957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13" name="TextBox 958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14" name="TextBox 959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15" name="TextBox 960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516" name="TextBox 961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17" name="TextBox 962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18" name="TextBox 963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19" name="TextBox 964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0" name="TextBox 965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1" name="TextBox 966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2" name="TextBox 967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3" name="TextBox 968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4" name="TextBox 969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5" name="TextBox 970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6" name="TextBox 971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7" name="TextBox 972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528" name="TextBox 973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29" name="TextBox 974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0" name="TextBox 975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1" name="TextBox 976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2" name="TextBox 977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3" name="TextBox 978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4" name="TextBox 979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5" name="TextBox 980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6" name="TextBox 981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7" name="TextBox 982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8" name="TextBox 983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39" name="TextBox 984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540" name="TextBox 985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1" name="TextBox 986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2" name="TextBox 987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3" name="TextBox 988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4" name="TextBox 989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5" name="TextBox 990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6" name="TextBox 991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7" name="TextBox 992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8" name="TextBox 993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49" name="TextBox 994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50" name="TextBox 995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51" name="TextBox 996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552" name="TextBox 997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553" name="TextBox 998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554" name="TextBox 999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555" name="TextBox 1000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556" name="TextBox 1001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557" name="TextBox 1002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558" name="TextBox 1003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59" name="TextBox 1004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60" name="TextBox 1005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61" name="TextBox 1006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62" name="TextBox 1007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63" name="TextBox 1008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64" name="TextBox 1009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65" name="TextBox 1010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66" name="TextBox 1011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67" name="TextBox 1012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68" name="TextBox 1013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69" name="TextBox 1014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70" name="TextBox 1015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71" name="TextBox 1016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72" name="TextBox 1017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73" name="TextBox 1018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74" name="TextBox 1019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75" name="TextBox 1020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76" name="TextBox 1021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77" name="TextBox 1022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78" name="TextBox 1023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79" name="TextBox 0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0" name="TextBox 1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1" name="TextBox 2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2" name="TextBox 3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3" name="TextBox 4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4" name="TextBox 5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5" name="TextBox 6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6" name="TextBox 7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7" name="TextBox 8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8" name="TextBox 9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89" name="TextBox 10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90" name="TextBox 11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91" name="TextBox 12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92" name="TextBox 13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93" name="TextBox 14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594" name="TextBox 15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95" name="TextBox 16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96" name="TextBox 17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97" name="TextBox 18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98" name="TextBox 19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599" name="TextBox 20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00" name="TextBox 21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01" name="TextBox 22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02" name="TextBox 23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03" name="TextBox 24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04" name="TextBox 25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05" name="TextBox 26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06" name="TextBox 27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607" name="TextBox 28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608" name="TextBox 29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609" name="TextBox 30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10" name="TextBox 31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11" name="TextBox 32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612" name="TextBox 33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13" name="TextBox 34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14" name="TextBox 35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15" name="TextBox 36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16" name="TextBox 37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17" name="TextBox 38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618" name="TextBox 39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19" name="TextBox 40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0" name="TextBox 41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1" name="TextBox 42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2" name="TextBox 43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3" name="TextBox 44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4" name="TextBox 45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5" name="TextBox 46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6" name="TextBox 47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7" name="TextBox 48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8" name="TextBox 49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29" name="TextBox 50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123825" cy="219075"/>
    <xdr:sp>
      <xdr:nvSpPr>
        <xdr:cNvPr id="630" name="TextBox 51"/>
        <xdr:cNvSpPr txBox="1">
          <a:spLocks noChangeArrowheads="1"/>
        </xdr:cNvSpPr>
      </xdr:nvSpPr>
      <xdr:spPr>
        <a:xfrm>
          <a:off x="0" y="30575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31" name="TextBox 52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32" name="TextBox 53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33" name="TextBox 54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34" name="TextBox 55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35" name="TextBox 56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36" name="TextBox 57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37" name="TextBox 58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38" name="TextBox 59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39" name="TextBox 60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640" name="TextBox 61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641" name="TextBox 62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642" name="TextBox 63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643" name="TextBox 64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644" name="TextBox 65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104775</xdr:rowOff>
    </xdr:from>
    <xdr:ext cx="123825" cy="219075"/>
    <xdr:sp>
      <xdr:nvSpPr>
        <xdr:cNvPr id="645" name="TextBox 66"/>
        <xdr:cNvSpPr txBox="1">
          <a:spLocks noChangeArrowheads="1"/>
        </xdr:cNvSpPr>
      </xdr:nvSpPr>
      <xdr:spPr>
        <a:xfrm>
          <a:off x="0" y="12763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646" name="TextBox 67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647" name="TextBox 68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104775</xdr:rowOff>
    </xdr:from>
    <xdr:ext cx="123825" cy="219075"/>
    <xdr:sp>
      <xdr:nvSpPr>
        <xdr:cNvPr id="648" name="TextBox 69"/>
        <xdr:cNvSpPr txBox="1">
          <a:spLocks noChangeArrowheads="1"/>
        </xdr:cNvSpPr>
      </xdr:nvSpPr>
      <xdr:spPr>
        <a:xfrm>
          <a:off x="0" y="53244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649" name="TextBox 70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650" name="TextBox 71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651" name="TextBox 72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652" name="TextBox 73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653" name="TextBox 74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104775</xdr:rowOff>
    </xdr:from>
    <xdr:ext cx="123825" cy="219075"/>
    <xdr:sp>
      <xdr:nvSpPr>
        <xdr:cNvPr id="654" name="TextBox 75"/>
        <xdr:cNvSpPr txBox="1">
          <a:spLocks noChangeArrowheads="1"/>
        </xdr:cNvSpPr>
      </xdr:nvSpPr>
      <xdr:spPr>
        <a:xfrm>
          <a:off x="0" y="5486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655" name="TextBox 76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656" name="TextBox 77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104775</xdr:rowOff>
    </xdr:from>
    <xdr:ext cx="123825" cy="219075"/>
    <xdr:sp>
      <xdr:nvSpPr>
        <xdr:cNvPr id="657" name="TextBox 78"/>
        <xdr:cNvSpPr txBox="1">
          <a:spLocks noChangeArrowheads="1"/>
        </xdr:cNvSpPr>
      </xdr:nvSpPr>
      <xdr:spPr>
        <a:xfrm>
          <a:off x="0" y="40290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658" name="TextBox 79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659" name="TextBox 80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660" name="TextBox 81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661" name="TextBox 82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662" name="TextBox 83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663" name="TextBox 84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664" name="TextBox 85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665" name="TextBox 86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104775</xdr:rowOff>
    </xdr:from>
    <xdr:ext cx="123825" cy="219075"/>
    <xdr:sp>
      <xdr:nvSpPr>
        <xdr:cNvPr id="666" name="TextBox 87"/>
        <xdr:cNvSpPr txBox="1">
          <a:spLocks noChangeArrowheads="1"/>
        </xdr:cNvSpPr>
      </xdr:nvSpPr>
      <xdr:spPr>
        <a:xfrm>
          <a:off x="0" y="45148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667" name="TextBox 88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668" name="TextBox 89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669" name="TextBox 90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670" name="TextBox 91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671" name="TextBox 92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672" name="TextBox 93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673" name="TextBox 94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674" name="TextBox 95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104775</xdr:rowOff>
    </xdr:from>
    <xdr:ext cx="123825" cy="219075"/>
    <xdr:sp>
      <xdr:nvSpPr>
        <xdr:cNvPr id="675" name="TextBox 96"/>
        <xdr:cNvSpPr txBox="1">
          <a:spLocks noChangeArrowheads="1"/>
        </xdr:cNvSpPr>
      </xdr:nvSpPr>
      <xdr:spPr>
        <a:xfrm>
          <a:off x="0" y="9525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76" name="TextBox 97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77" name="TextBox 98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78" name="TextBox 99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79" name="TextBox 100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80" name="TextBox 101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104775</xdr:rowOff>
    </xdr:from>
    <xdr:ext cx="123825" cy="219075"/>
    <xdr:sp>
      <xdr:nvSpPr>
        <xdr:cNvPr id="681" name="TextBox 102"/>
        <xdr:cNvSpPr txBox="1">
          <a:spLocks noChangeArrowheads="1"/>
        </xdr:cNvSpPr>
      </xdr:nvSpPr>
      <xdr:spPr>
        <a:xfrm>
          <a:off x="0" y="11144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82" name="TextBox 103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83" name="TextBox 104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84" name="TextBox 105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685" name="TextBox 106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686" name="TextBox 107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687" name="TextBox 108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88" name="TextBox 109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89" name="TextBox 110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90" name="TextBox 111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91" name="TextBox 112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92" name="TextBox 113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104775</xdr:rowOff>
    </xdr:from>
    <xdr:ext cx="123825" cy="219075"/>
    <xdr:sp>
      <xdr:nvSpPr>
        <xdr:cNvPr id="693" name="TextBox 114"/>
        <xdr:cNvSpPr txBox="1">
          <a:spLocks noChangeArrowheads="1"/>
        </xdr:cNvSpPr>
      </xdr:nvSpPr>
      <xdr:spPr>
        <a:xfrm>
          <a:off x="0" y="17621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694" name="TextBox 115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695" name="TextBox 116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696" name="TextBox 117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97" name="TextBox 118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98" name="TextBox 119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123825" cy="219075"/>
    <xdr:sp>
      <xdr:nvSpPr>
        <xdr:cNvPr id="699" name="TextBox 120"/>
        <xdr:cNvSpPr txBox="1">
          <a:spLocks noChangeArrowheads="1"/>
        </xdr:cNvSpPr>
      </xdr:nvSpPr>
      <xdr:spPr>
        <a:xfrm>
          <a:off x="0" y="32194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700" name="TextBox 121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701" name="TextBox 122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702" name="TextBox 123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703" name="TextBox 124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704" name="TextBox 125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104775</xdr:rowOff>
    </xdr:from>
    <xdr:ext cx="123825" cy="219075"/>
    <xdr:sp>
      <xdr:nvSpPr>
        <xdr:cNvPr id="705" name="TextBox 126"/>
        <xdr:cNvSpPr txBox="1">
          <a:spLocks noChangeArrowheads="1"/>
        </xdr:cNvSpPr>
      </xdr:nvSpPr>
      <xdr:spPr>
        <a:xfrm>
          <a:off x="0" y="33813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06" name="TextBox 127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07" name="TextBox 128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08" name="TextBox 129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709" name="TextBox 130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710" name="TextBox 131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711" name="TextBox 132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12" name="TextBox 133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13" name="TextBox 134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14" name="TextBox 135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15" name="TextBox 136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16" name="TextBox 137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104775</xdr:rowOff>
    </xdr:from>
    <xdr:ext cx="123825" cy="219075"/>
    <xdr:sp>
      <xdr:nvSpPr>
        <xdr:cNvPr id="717" name="TextBox 138"/>
        <xdr:cNvSpPr txBox="1">
          <a:spLocks noChangeArrowheads="1"/>
        </xdr:cNvSpPr>
      </xdr:nvSpPr>
      <xdr:spPr>
        <a:xfrm>
          <a:off x="0" y="28956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18" name="TextBox 139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19" name="TextBox 140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20" name="TextBox 141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21" name="TextBox 142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22" name="TextBox 143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23" name="TextBox 144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24" name="TextBox 145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25" name="TextBox 146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26" name="TextBox 147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27" name="TextBox 148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28" name="TextBox 149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104775</xdr:rowOff>
    </xdr:from>
    <xdr:ext cx="123825" cy="219075"/>
    <xdr:sp>
      <xdr:nvSpPr>
        <xdr:cNvPr id="729" name="TextBox 150"/>
        <xdr:cNvSpPr txBox="1">
          <a:spLocks noChangeArrowheads="1"/>
        </xdr:cNvSpPr>
      </xdr:nvSpPr>
      <xdr:spPr>
        <a:xfrm>
          <a:off x="0" y="14382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30" name="TextBox 151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31" name="TextBox 152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32" name="TextBox 153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33" name="TextBox 154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34" name="TextBox 155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104775</xdr:rowOff>
    </xdr:from>
    <xdr:ext cx="123825" cy="219075"/>
    <xdr:sp>
      <xdr:nvSpPr>
        <xdr:cNvPr id="735" name="TextBox 156"/>
        <xdr:cNvSpPr txBox="1">
          <a:spLocks noChangeArrowheads="1"/>
        </xdr:cNvSpPr>
      </xdr:nvSpPr>
      <xdr:spPr>
        <a:xfrm>
          <a:off x="0" y="1600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36" name="TextBox 157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37" name="TextBox 158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38" name="TextBox 159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39" name="TextBox 160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40" name="TextBox 161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41" name="TextBox 162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42" name="TextBox 163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43" name="TextBox 164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44" name="TextBox 165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45" name="TextBox 166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46" name="TextBox 167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104775</xdr:rowOff>
    </xdr:from>
    <xdr:ext cx="123825" cy="219075"/>
    <xdr:sp>
      <xdr:nvSpPr>
        <xdr:cNvPr id="747" name="TextBox 168"/>
        <xdr:cNvSpPr txBox="1">
          <a:spLocks noChangeArrowheads="1"/>
        </xdr:cNvSpPr>
      </xdr:nvSpPr>
      <xdr:spPr>
        <a:xfrm>
          <a:off x="0" y="2085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48" name="TextBox 169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49" name="TextBox 170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50" name="TextBox 171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51" name="TextBox 172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52" name="TextBox 173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104775</xdr:rowOff>
    </xdr:from>
    <xdr:ext cx="123825" cy="219075"/>
    <xdr:sp>
      <xdr:nvSpPr>
        <xdr:cNvPr id="753" name="TextBox 174"/>
        <xdr:cNvSpPr txBox="1">
          <a:spLocks noChangeArrowheads="1"/>
        </xdr:cNvSpPr>
      </xdr:nvSpPr>
      <xdr:spPr>
        <a:xfrm>
          <a:off x="0" y="22479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54" name="TextBox 175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55" name="TextBox 176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56" name="TextBox 177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57" name="TextBox 178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58" name="TextBox 179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59" name="TextBox 180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60" name="TextBox 181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61" name="TextBox 182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62" name="TextBox 183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63" name="TextBox 184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64" name="TextBox 185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21</xdr:row>
      <xdr:rowOff>104775</xdr:rowOff>
    </xdr:from>
    <xdr:ext cx="123825" cy="219075"/>
    <xdr:sp>
      <xdr:nvSpPr>
        <xdr:cNvPr id="765" name="TextBox 186"/>
        <xdr:cNvSpPr txBox="1">
          <a:spLocks noChangeArrowheads="1"/>
        </xdr:cNvSpPr>
      </xdr:nvSpPr>
      <xdr:spPr>
        <a:xfrm>
          <a:off x="0" y="35433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66" name="TextBox 187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67" name="TextBox 188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68" name="TextBox 189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69" name="TextBox 190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70" name="TextBox 191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771" name="TextBox 192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772" name="TextBox 193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773" name="TextBox 194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774" name="TextBox 195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75" name="TextBox 196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76" name="TextBox 197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77" name="TextBox 198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78" name="TextBox 199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79" name="TextBox 200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80" name="TextBox 201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81" name="TextBox 202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82" name="TextBox 203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83" name="TextBox 204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784" name="TextBox 205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785" name="TextBox 206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104775</xdr:rowOff>
    </xdr:from>
    <xdr:ext cx="123825" cy="219075"/>
    <xdr:sp>
      <xdr:nvSpPr>
        <xdr:cNvPr id="786" name="TextBox 207"/>
        <xdr:cNvSpPr txBox="1">
          <a:spLocks noChangeArrowheads="1"/>
        </xdr:cNvSpPr>
      </xdr:nvSpPr>
      <xdr:spPr>
        <a:xfrm>
          <a:off x="0" y="41910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87" name="TextBox 208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88" name="TextBox 209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89" name="TextBox 210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90" name="TextBox 211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91" name="TextBox 212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104775</xdr:rowOff>
    </xdr:from>
    <xdr:ext cx="123825" cy="219075"/>
    <xdr:sp>
      <xdr:nvSpPr>
        <xdr:cNvPr id="792" name="TextBox 213"/>
        <xdr:cNvSpPr txBox="1">
          <a:spLocks noChangeArrowheads="1"/>
        </xdr:cNvSpPr>
      </xdr:nvSpPr>
      <xdr:spPr>
        <a:xfrm>
          <a:off x="0" y="43529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793" name="TextBox 214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794" name="TextBox 215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795" name="TextBox 216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796" name="TextBox 217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797" name="TextBox 218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798" name="TextBox 219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799" name="TextBox 220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00" name="TextBox 221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01" name="TextBox 222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802" name="TextBox 223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803" name="TextBox 224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104775</xdr:rowOff>
    </xdr:from>
    <xdr:ext cx="123825" cy="219075"/>
    <xdr:sp>
      <xdr:nvSpPr>
        <xdr:cNvPr id="804" name="TextBox 225"/>
        <xdr:cNvSpPr txBox="1">
          <a:spLocks noChangeArrowheads="1"/>
        </xdr:cNvSpPr>
      </xdr:nvSpPr>
      <xdr:spPr>
        <a:xfrm>
          <a:off x="0" y="24098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05" name="TextBox 226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06" name="TextBox 227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07" name="TextBox 228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08" name="TextBox 229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09" name="TextBox 230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10" name="TextBox 231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811" name="TextBox 232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812" name="TextBox 233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104775</xdr:rowOff>
    </xdr:from>
    <xdr:ext cx="123825" cy="219075"/>
    <xdr:sp>
      <xdr:nvSpPr>
        <xdr:cNvPr id="813" name="TextBox 234"/>
        <xdr:cNvSpPr txBox="1">
          <a:spLocks noChangeArrowheads="1"/>
        </xdr:cNvSpPr>
      </xdr:nvSpPr>
      <xdr:spPr>
        <a:xfrm>
          <a:off x="0" y="50006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814" name="TextBox 235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815" name="TextBox 236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816" name="TextBox 237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817" name="TextBox 238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818" name="TextBox 239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23825" cy="219075"/>
    <xdr:sp>
      <xdr:nvSpPr>
        <xdr:cNvPr id="819" name="TextBox 240"/>
        <xdr:cNvSpPr txBox="1">
          <a:spLocks noChangeArrowheads="1"/>
        </xdr:cNvSpPr>
      </xdr:nvSpPr>
      <xdr:spPr>
        <a:xfrm>
          <a:off x="0" y="51625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20" name="TextBox 241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21" name="TextBox 242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22" name="TextBox 243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23" name="TextBox 244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24" name="TextBox 245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25" name="TextBox 246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26" name="TextBox 247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27" name="TextBox 248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28" name="TextBox 249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29" name="TextBox 250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30" name="TextBox 251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123825" cy="219075"/>
    <xdr:sp>
      <xdr:nvSpPr>
        <xdr:cNvPr id="831" name="TextBox 252"/>
        <xdr:cNvSpPr txBox="1">
          <a:spLocks noChangeArrowheads="1"/>
        </xdr:cNvSpPr>
      </xdr:nvSpPr>
      <xdr:spPr>
        <a:xfrm>
          <a:off x="0" y="37052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32" name="TextBox 253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33" name="TextBox 254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34" name="TextBox 255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35" name="TextBox 256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36" name="TextBox 257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104775</xdr:rowOff>
    </xdr:from>
    <xdr:ext cx="123825" cy="219075"/>
    <xdr:sp>
      <xdr:nvSpPr>
        <xdr:cNvPr id="837" name="TextBox 258"/>
        <xdr:cNvSpPr txBox="1">
          <a:spLocks noChangeArrowheads="1"/>
        </xdr:cNvSpPr>
      </xdr:nvSpPr>
      <xdr:spPr>
        <a:xfrm>
          <a:off x="0" y="38671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838" name="TextBox 259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839" name="TextBox 260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104775</xdr:rowOff>
    </xdr:from>
    <xdr:ext cx="123825" cy="219075"/>
    <xdr:sp>
      <xdr:nvSpPr>
        <xdr:cNvPr id="840" name="TextBox 261"/>
        <xdr:cNvSpPr txBox="1">
          <a:spLocks noChangeArrowheads="1"/>
        </xdr:cNvSpPr>
      </xdr:nvSpPr>
      <xdr:spPr>
        <a:xfrm>
          <a:off x="0" y="46767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841" name="TextBox 262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842" name="TextBox 263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843" name="TextBox 264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844" name="TextBox 265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845" name="TextBox 266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29</xdr:row>
      <xdr:rowOff>104775</xdr:rowOff>
    </xdr:from>
    <xdr:ext cx="123825" cy="219075"/>
    <xdr:sp>
      <xdr:nvSpPr>
        <xdr:cNvPr id="846" name="TextBox 267"/>
        <xdr:cNvSpPr txBox="1">
          <a:spLocks noChangeArrowheads="1"/>
        </xdr:cNvSpPr>
      </xdr:nvSpPr>
      <xdr:spPr>
        <a:xfrm>
          <a:off x="0" y="48387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47" name="TextBox 268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48" name="TextBox 269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49" name="TextBox 270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50" name="TextBox 271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51" name="TextBox 272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52" name="TextBox 273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53" name="TextBox 274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54" name="TextBox 275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55" name="TextBox 276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56" name="TextBox 277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57" name="TextBox 278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58" name="TextBox 279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59" name="TextBox 280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60" name="TextBox 281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104775</xdr:rowOff>
    </xdr:from>
    <xdr:ext cx="123825" cy="219075"/>
    <xdr:sp>
      <xdr:nvSpPr>
        <xdr:cNvPr id="861" name="TextBox 282"/>
        <xdr:cNvSpPr txBox="1">
          <a:spLocks noChangeArrowheads="1"/>
        </xdr:cNvSpPr>
      </xdr:nvSpPr>
      <xdr:spPr>
        <a:xfrm>
          <a:off x="0" y="257175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62" name="TextBox 283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63" name="TextBox 284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64" name="TextBox 285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65" name="TextBox 286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66" name="TextBox 287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104775</xdr:rowOff>
    </xdr:from>
    <xdr:ext cx="123825" cy="219075"/>
    <xdr:sp>
      <xdr:nvSpPr>
        <xdr:cNvPr id="867" name="TextBox 288"/>
        <xdr:cNvSpPr txBox="1">
          <a:spLocks noChangeArrowheads="1"/>
        </xdr:cNvSpPr>
      </xdr:nvSpPr>
      <xdr:spPr>
        <a:xfrm>
          <a:off x="0" y="2733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8"/>
  <sheetViews>
    <sheetView tabSelected="1" zoomScale="75" zoomScaleNormal="75" workbookViewId="0" topLeftCell="A1">
      <selection activeCell="P8" sqref="P8"/>
    </sheetView>
  </sheetViews>
  <sheetFormatPr defaultColWidth="9.00390625" defaultRowHeight="12.75"/>
  <cols>
    <col min="1" max="1" width="18.25390625" style="0" customWidth="1"/>
    <col min="2" max="2" width="8.125" style="0" customWidth="1"/>
    <col min="3" max="4" width="7.625" style="0" customWidth="1"/>
    <col min="5" max="5" width="6.875" style="0" customWidth="1"/>
    <col min="6" max="6" width="7.375" style="0" customWidth="1"/>
    <col min="7" max="8" width="7.625" style="0" customWidth="1"/>
    <col min="9" max="9" width="6.375" style="0" customWidth="1"/>
    <col min="10" max="14" width="6.625" style="0" customWidth="1"/>
    <col min="15" max="15" width="6.75390625" style="0" customWidth="1"/>
    <col min="16" max="16" width="8.875" style="0" customWidth="1"/>
    <col min="17" max="17" width="9.00390625" style="0" customWidth="1"/>
    <col min="18" max="18" width="7.375" style="0" customWidth="1"/>
  </cols>
  <sheetData>
    <row r="1" ht="15.75" customHeight="1"/>
    <row r="2" spans="1:17" ht="15.75" customHeight="1">
      <c r="A2" s="59"/>
      <c r="B2" s="59"/>
      <c r="C2" s="59" t="s">
        <v>107</v>
      </c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3:17" ht="15.75" customHeight="1">
      <c r="C3" s="74" t="s">
        <v>119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4:17" ht="15.75"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5" ht="12.75">
      <c r="A5" s="10" t="s">
        <v>26</v>
      </c>
      <c r="B5" s="78" t="s">
        <v>101</v>
      </c>
      <c r="C5" s="76"/>
      <c r="D5" s="76"/>
      <c r="E5" s="76"/>
      <c r="F5" s="77"/>
      <c r="G5" s="64" t="s">
        <v>108</v>
      </c>
      <c r="H5" s="65" t="s">
        <v>111</v>
      </c>
      <c r="I5" s="65"/>
      <c r="J5" s="65"/>
      <c r="K5" s="65"/>
      <c r="L5" s="65"/>
      <c r="M5" s="65"/>
      <c r="N5" s="65"/>
      <c r="O5" s="65"/>
      <c r="P5" s="12" t="s">
        <v>112</v>
      </c>
      <c r="Q5" s="15" t="s">
        <v>85</v>
      </c>
      <c r="S5" s="75"/>
      <c r="T5" s="75"/>
      <c r="U5" s="75"/>
      <c r="V5" s="75"/>
      <c r="W5" s="75"/>
      <c r="X5" s="75"/>
      <c r="Y5" s="75"/>
    </row>
    <row r="6" spans="1:25" ht="12.75">
      <c r="A6" s="5" t="s">
        <v>0</v>
      </c>
      <c r="B6" s="45"/>
      <c r="C6" s="15"/>
      <c r="D6" s="76" t="s">
        <v>105</v>
      </c>
      <c r="E6" s="76"/>
      <c r="F6" s="77"/>
      <c r="G6" s="24"/>
      <c r="H6" s="63" t="s">
        <v>104</v>
      </c>
      <c r="I6" s="63"/>
      <c r="J6" s="24"/>
      <c r="K6" s="63" t="s">
        <v>103</v>
      </c>
      <c r="L6" s="49"/>
      <c r="M6" s="24"/>
      <c r="N6" s="63" t="s">
        <v>110</v>
      </c>
      <c r="O6" s="63"/>
      <c r="P6" s="38" t="s">
        <v>113</v>
      </c>
      <c r="Q6" s="8" t="s">
        <v>86</v>
      </c>
      <c r="S6" s="15" t="s">
        <v>103</v>
      </c>
      <c r="T6" s="70" t="s">
        <v>110</v>
      </c>
      <c r="U6" s="15" t="s">
        <v>116</v>
      </c>
      <c r="X6" s="23"/>
      <c r="Y6" s="22"/>
    </row>
    <row r="7" spans="1:25" ht="12.75">
      <c r="A7" s="6"/>
      <c r="B7" s="57" t="s">
        <v>102</v>
      </c>
      <c r="C7" s="3" t="s">
        <v>27</v>
      </c>
      <c r="D7" s="49" t="s">
        <v>99</v>
      </c>
      <c r="E7" s="49" t="s">
        <v>103</v>
      </c>
      <c r="F7" s="4" t="s">
        <v>100</v>
      </c>
      <c r="G7" s="4" t="s">
        <v>102</v>
      </c>
      <c r="H7" s="4" t="s">
        <v>27</v>
      </c>
      <c r="I7" s="24" t="s">
        <v>29</v>
      </c>
      <c r="J7" s="3" t="s">
        <v>102</v>
      </c>
      <c r="K7" s="3" t="s">
        <v>27</v>
      </c>
      <c r="L7" s="3" t="s">
        <v>29</v>
      </c>
      <c r="M7" s="3" t="s">
        <v>102</v>
      </c>
      <c r="N7" s="3" t="s">
        <v>27</v>
      </c>
      <c r="O7" s="57" t="s">
        <v>29</v>
      </c>
      <c r="P7" s="35" t="s">
        <v>114</v>
      </c>
      <c r="Q7" s="3" t="s">
        <v>28</v>
      </c>
      <c r="S7" s="69">
        <v>0.9</v>
      </c>
      <c r="T7" s="71">
        <v>0.7</v>
      </c>
      <c r="U7" s="3" t="s">
        <v>117</v>
      </c>
      <c r="V7" t="s">
        <v>118</v>
      </c>
      <c r="X7" s="23"/>
      <c r="Y7" s="23"/>
    </row>
    <row r="8" spans="1:25" ht="12.75">
      <c r="A8" s="33" t="s">
        <v>1</v>
      </c>
      <c r="B8" s="57">
        <v>993</v>
      </c>
      <c r="C8" s="53">
        <f>D8+F8+E8</f>
        <v>968</v>
      </c>
      <c r="D8" s="53">
        <v>60</v>
      </c>
      <c r="E8" s="53">
        <v>450</v>
      </c>
      <c r="F8" s="3">
        <v>458</v>
      </c>
      <c r="G8" s="4">
        <v>300</v>
      </c>
      <c r="H8" s="3">
        <v>50</v>
      </c>
      <c r="I8" s="9">
        <f>H8/G8*100</f>
        <v>16.666666666666664</v>
      </c>
      <c r="J8" s="9">
        <v>4000</v>
      </c>
      <c r="K8" s="11">
        <f>S8*90/100</f>
        <v>3420</v>
      </c>
      <c r="L8" s="9">
        <f>K8/J8*100</f>
        <v>85.5</v>
      </c>
      <c r="M8" s="11">
        <v>1400</v>
      </c>
      <c r="N8" s="11"/>
      <c r="O8" s="2"/>
      <c r="P8" s="4">
        <v>20</v>
      </c>
      <c r="Q8" s="4">
        <v>50</v>
      </c>
      <c r="S8" s="11">
        <v>3800</v>
      </c>
      <c r="T8" s="11"/>
      <c r="U8" s="2">
        <v>150</v>
      </c>
      <c r="X8" s="23"/>
      <c r="Y8" s="28"/>
    </row>
    <row r="9" spans="1:25" ht="12.75">
      <c r="A9" s="33" t="s">
        <v>2</v>
      </c>
      <c r="B9" s="58">
        <v>870</v>
      </c>
      <c r="C9" s="53">
        <f aca="true" t="shared" si="0" ref="C9:C35">D9+F9+E9</f>
        <v>475</v>
      </c>
      <c r="D9" s="37">
        <v>220</v>
      </c>
      <c r="E9" s="37">
        <v>150</v>
      </c>
      <c r="F9" s="4">
        <v>105</v>
      </c>
      <c r="G9" s="4">
        <v>500</v>
      </c>
      <c r="H9" s="4">
        <v>180</v>
      </c>
      <c r="I9" s="9">
        <f>H9/G9*100</f>
        <v>36</v>
      </c>
      <c r="J9" s="9">
        <v>2580</v>
      </c>
      <c r="K9" s="44">
        <f>S9*90/100</f>
        <v>1170</v>
      </c>
      <c r="L9" s="9">
        <f>K9/J9*100</f>
        <v>45.348837209302324</v>
      </c>
      <c r="M9" s="11"/>
      <c r="N9" s="11"/>
      <c r="O9" s="2"/>
      <c r="P9" s="4"/>
      <c r="Q9" s="4">
        <v>50</v>
      </c>
      <c r="S9" s="11">
        <v>1300</v>
      </c>
      <c r="T9" s="11"/>
      <c r="U9" s="2">
        <v>80</v>
      </c>
      <c r="X9" s="23"/>
      <c r="Y9" s="28"/>
    </row>
    <row r="10" spans="1:25" ht="12.75">
      <c r="A10" s="33" t="s">
        <v>32</v>
      </c>
      <c r="B10" s="58">
        <v>394</v>
      </c>
      <c r="C10" s="53">
        <f t="shared" si="0"/>
        <v>345</v>
      </c>
      <c r="D10" s="4">
        <v>170</v>
      </c>
      <c r="E10" s="4">
        <v>110</v>
      </c>
      <c r="F10" s="4">
        <v>65</v>
      </c>
      <c r="G10" s="4">
        <v>355</v>
      </c>
      <c r="H10" s="51">
        <v>30</v>
      </c>
      <c r="I10" s="9">
        <f>H10/G10*100</f>
        <v>8.450704225352112</v>
      </c>
      <c r="J10" s="4"/>
      <c r="K10" s="44"/>
      <c r="L10" s="9"/>
      <c r="M10" s="4">
        <v>740</v>
      </c>
      <c r="N10" s="44">
        <f>T10*70/100</f>
        <v>515.9</v>
      </c>
      <c r="O10" s="9">
        <f>N10/M10*100</f>
        <v>69.71621621621621</v>
      </c>
      <c r="P10" s="4"/>
      <c r="Q10" s="4">
        <v>100</v>
      </c>
      <c r="S10" s="4"/>
      <c r="T10" s="4">
        <v>737</v>
      </c>
      <c r="U10" s="2">
        <v>65</v>
      </c>
      <c r="V10" s="51">
        <v>18</v>
      </c>
      <c r="X10" s="23"/>
      <c r="Y10" s="23"/>
    </row>
    <row r="11" spans="1:25" ht="12.75">
      <c r="A11" s="33" t="s">
        <v>3</v>
      </c>
      <c r="B11" s="58">
        <v>652</v>
      </c>
      <c r="C11" s="53">
        <f t="shared" si="0"/>
        <v>442</v>
      </c>
      <c r="D11" s="37">
        <v>186</v>
      </c>
      <c r="E11" s="37">
        <v>90</v>
      </c>
      <c r="F11" s="4">
        <v>166</v>
      </c>
      <c r="G11" s="4">
        <v>730</v>
      </c>
      <c r="H11" s="4">
        <v>260</v>
      </c>
      <c r="I11" s="9">
        <f>H11/G11*100</f>
        <v>35.61643835616438</v>
      </c>
      <c r="J11" s="4">
        <v>1300</v>
      </c>
      <c r="K11" s="44">
        <f>S11*90/100</f>
        <v>772.2</v>
      </c>
      <c r="L11" s="9">
        <f>K11/J11*100</f>
        <v>59.400000000000006</v>
      </c>
      <c r="M11" s="11">
        <v>910</v>
      </c>
      <c r="N11" s="11"/>
      <c r="O11" s="2"/>
      <c r="P11" s="4">
        <v>8</v>
      </c>
      <c r="Q11" s="4">
        <v>25</v>
      </c>
      <c r="S11" s="11">
        <v>858</v>
      </c>
      <c r="T11" s="11"/>
      <c r="U11" s="2">
        <v>82</v>
      </c>
      <c r="X11" s="23"/>
      <c r="Y11" s="28"/>
    </row>
    <row r="12" spans="1:25" ht="12.75">
      <c r="A12" s="33" t="s">
        <v>4</v>
      </c>
      <c r="B12" s="58">
        <v>516</v>
      </c>
      <c r="C12" s="53">
        <f t="shared" si="0"/>
        <v>307</v>
      </c>
      <c r="D12" s="4">
        <v>70</v>
      </c>
      <c r="E12" s="4">
        <v>70</v>
      </c>
      <c r="F12" s="4">
        <v>167</v>
      </c>
      <c r="G12" s="4">
        <v>380</v>
      </c>
      <c r="H12" s="4">
        <v>60</v>
      </c>
      <c r="I12" s="9">
        <f>H12/G12*100</f>
        <v>15.789473684210526</v>
      </c>
      <c r="J12" s="9">
        <v>1800</v>
      </c>
      <c r="K12" s="44">
        <f>S12*90/100</f>
        <v>675</v>
      </c>
      <c r="L12" s="9">
        <f>K12/J12*100</f>
        <v>37.5</v>
      </c>
      <c r="M12" s="11"/>
      <c r="N12" s="44">
        <f>T12*70/100</f>
        <v>142.8</v>
      </c>
      <c r="O12" s="2"/>
      <c r="P12" s="4"/>
      <c r="Q12" s="4">
        <v>100</v>
      </c>
      <c r="S12" s="11">
        <v>750</v>
      </c>
      <c r="T12" s="11">
        <v>204</v>
      </c>
      <c r="U12" s="2">
        <v>127</v>
      </c>
      <c r="X12" s="23"/>
      <c r="Y12" s="23"/>
    </row>
    <row r="13" spans="1:25" ht="12.75">
      <c r="A13" s="33" t="s">
        <v>5</v>
      </c>
      <c r="B13" s="11">
        <v>479</v>
      </c>
      <c r="C13" s="53">
        <f t="shared" si="0"/>
        <v>230</v>
      </c>
      <c r="D13" s="4">
        <v>200</v>
      </c>
      <c r="E13" s="2"/>
      <c r="F13" s="4">
        <v>30</v>
      </c>
      <c r="G13" s="4">
        <v>306</v>
      </c>
      <c r="H13" s="4"/>
      <c r="I13" s="4"/>
      <c r="J13" s="4"/>
      <c r="K13" s="11"/>
      <c r="L13" s="2"/>
      <c r="M13" s="11"/>
      <c r="N13" s="11"/>
      <c r="O13" s="2"/>
      <c r="P13" s="4"/>
      <c r="Q13" s="4"/>
      <c r="S13" s="11"/>
      <c r="T13" s="11"/>
      <c r="U13" s="2">
        <v>10</v>
      </c>
      <c r="X13" s="23"/>
      <c r="Y13" s="23"/>
    </row>
    <row r="14" spans="1:25" ht="12.75">
      <c r="A14" s="33" t="s">
        <v>6</v>
      </c>
      <c r="B14" s="58">
        <v>364</v>
      </c>
      <c r="C14" s="53">
        <f t="shared" si="0"/>
        <v>180</v>
      </c>
      <c r="D14" s="4">
        <v>160</v>
      </c>
      <c r="E14" s="4"/>
      <c r="F14" s="4">
        <v>20</v>
      </c>
      <c r="G14" s="4">
        <v>250</v>
      </c>
      <c r="H14" s="4">
        <v>70</v>
      </c>
      <c r="I14" s="9">
        <f>H14/G14*100</f>
        <v>28.000000000000004</v>
      </c>
      <c r="J14" s="4"/>
      <c r="K14" s="11"/>
      <c r="L14" s="2"/>
      <c r="M14" s="11"/>
      <c r="N14" s="11"/>
      <c r="O14" s="2"/>
      <c r="P14" s="4"/>
      <c r="Q14" s="4">
        <v>100</v>
      </c>
      <c r="S14" s="11"/>
      <c r="T14" s="11"/>
      <c r="U14" s="2">
        <v>10</v>
      </c>
      <c r="X14" s="23"/>
      <c r="Y14" s="23"/>
    </row>
    <row r="15" spans="1:25" ht="12.75">
      <c r="A15" s="33" t="s">
        <v>33</v>
      </c>
      <c r="B15" s="11">
        <v>728</v>
      </c>
      <c r="C15" s="53">
        <f t="shared" si="0"/>
        <v>395</v>
      </c>
      <c r="D15" s="4">
        <v>250</v>
      </c>
      <c r="E15" s="2"/>
      <c r="F15" s="4">
        <v>145</v>
      </c>
      <c r="G15" s="4">
        <v>400</v>
      </c>
      <c r="H15" s="4"/>
      <c r="I15" s="4"/>
      <c r="J15" s="4">
        <v>500</v>
      </c>
      <c r="K15" s="62"/>
      <c r="L15" s="2"/>
      <c r="M15" s="11">
        <v>500</v>
      </c>
      <c r="N15" s="62"/>
      <c r="O15" s="2"/>
      <c r="P15" s="4"/>
      <c r="Q15" s="4" t="s">
        <v>109</v>
      </c>
      <c r="S15" s="62"/>
      <c r="T15" s="62"/>
      <c r="U15" s="2">
        <v>120</v>
      </c>
      <c r="X15" s="23"/>
      <c r="Y15" s="23"/>
    </row>
    <row r="16" spans="1:25" ht="12.75">
      <c r="A16" s="33" t="s">
        <v>23</v>
      </c>
      <c r="B16" s="58">
        <v>535</v>
      </c>
      <c r="C16" s="53">
        <f t="shared" si="0"/>
        <v>447</v>
      </c>
      <c r="D16" s="37">
        <v>130</v>
      </c>
      <c r="E16" s="37">
        <v>80</v>
      </c>
      <c r="F16" s="4">
        <v>237</v>
      </c>
      <c r="G16" s="4">
        <v>386</v>
      </c>
      <c r="H16" s="4">
        <v>180</v>
      </c>
      <c r="I16" s="9">
        <f>H16/G16*100</f>
        <v>46.63212435233161</v>
      </c>
      <c r="J16" s="4"/>
      <c r="K16" s="11"/>
      <c r="L16" s="9"/>
      <c r="M16" s="11">
        <v>1060</v>
      </c>
      <c r="N16" s="11">
        <f>T16*70/100</f>
        <v>1036</v>
      </c>
      <c r="O16" s="9">
        <f>N16/M16*100</f>
        <v>97.73584905660377</v>
      </c>
      <c r="P16" s="4"/>
      <c r="Q16" s="4"/>
      <c r="S16" s="11"/>
      <c r="T16" s="11">
        <v>1480</v>
      </c>
      <c r="U16" s="2">
        <v>80</v>
      </c>
      <c r="X16" s="23"/>
      <c r="Y16" s="23"/>
    </row>
    <row r="17" spans="1:25" ht="12.75">
      <c r="A17" s="33" t="s">
        <v>20</v>
      </c>
      <c r="B17" s="58">
        <v>298</v>
      </c>
      <c r="C17" s="53">
        <f t="shared" si="0"/>
        <v>135</v>
      </c>
      <c r="D17" s="37">
        <v>70</v>
      </c>
      <c r="E17" s="37"/>
      <c r="F17" s="4">
        <v>65</v>
      </c>
      <c r="G17" s="4">
        <v>175</v>
      </c>
      <c r="H17" s="4">
        <v>130</v>
      </c>
      <c r="I17" s="9">
        <f>H17/G17*100</f>
        <v>74.28571428571429</v>
      </c>
      <c r="J17" s="4"/>
      <c r="K17" s="11"/>
      <c r="L17" s="2"/>
      <c r="M17" s="11">
        <v>600</v>
      </c>
      <c r="N17" s="11"/>
      <c r="O17" s="2"/>
      <c r="P17" s="4"/>
      <c r="Q17" s="4"/>
      <c r="S17" s="11"/>
      <c r="T17" s="11"/>
      <c r="U17" s="2">
        <v>25</v>
      </c>
      <c r="X17" s="23"/>
      <c r="Y17" s="23"/>
    </row>
    <row r="18" spans="1:25" ht="12.75">
      <c r="A18" s="33" t="s">
        <v>21</v>
      </c>
      <c r="B18" s="72">
        <v>287</v>
      </c>
      <c r="C18" s="73">
        <f t="shared" si="0"/>
        <v>277</v>
      </c>
      <c r="D18" s="39">
        <v>90</v>
      </c>
      <c r="E18" s="39">
        <v>112</v>
      </c>
      <c r="F18" s="29">
        <v>75</v>
      </c>
      <c r="G18" s="4">
        <v>232</v>
      </c>
      <c r="H18" s="4">
        <v>85</v>
      </c>
      <c r="I18" s="9">
        <f>H18/G18*100</f>
        <v>36.637931034482754</v>
      </c>
      <c r="J18" s="9"/>
      <c r="K18" s="44"/>
      <c r="L18" s="9"/>
      <c r="M18" s="11">
        <v>600</v>
      </c>
      <c r="N18" s="44">
        <f>T18*70/100</f>
        <v>1281.7</v>
      </c>
      <c r="O18" s="9">
        <f>N18/M18*100</f>
        <v>213.61666666666665</v>
      </c>
      <c r="P18" s="4"/>
      <c r="Q18" s="4">
        <v>65</v>
      </c>
      <c r="S18" s="11"/>
      <c r="T18" s="11">
        <v>1831</v>
      </c>
      <c r="U18" s="2">
        <v>50</v>
      </c>
      <c r="V18" s="51">
        <v>10</v>
      </c>
      <c r="X18" s="23"/>
      <c r="Y18" s="28"/>
    </row>
    <row r="19" spans="1:25" ht="12.75">
      <c r="A19" s="33" t="s">
        <v>7</v>
      </c>
      <c r="B19" s="72">
        <v>315</v>
      </c>
      <c r="C19" s="73">
        <f t="shared" si="0"/>
        <v>300</v>
      </c>
      <c r="D19" s="39">
        <v>125</v>
      </c>
      <c r="E19" s="39">
        <v>110</v>
      </c>
      <c r="F19" s="29">
        <v>65</v>
      </c>
      <c r="G19" s="4">
        <v>360</v>
      </c>
      <c r="H19" s="4">
        <v>159</v>
      </c>
      <c r="I19" s="9">
        <f>H19/G19*100</f>
        <v>44.166666666666664</v>
      </c>
      <c r="J19" s="9">
        <v>620</v>
      </c>
      <c r="K19" s="11"/>
      <c r="L19" s="9"/>
      <c r="M19" s="11">
        <v>890</v>
      </c>
      <c r="N19" s="44">
        <f>T19*70/100</f>
        <v>898.8</v>
      </c>
      <c r="O19" s="9">
        <f>N19/M19*100</f>
        <v>100.9887640449438</v>
      </c>
      <c r="P19" s="4"/>
      <c r="Q19" s="4">
        <v>30</v>
      </c>
      <c r="S19" s="11"/>
      <c r="T19" s="11">
        <v>1284</v>
      </c>
      <c r="U19" s="2">
        <v>50</v>
      </c>
      <c r="V19" s="51">
        <v>15</v>
      </c>
      <c r="X19" s="23"/>
      <c r="Y19" s="23"/>
    </row>
    <row r="20" spans="1:25" ht="12.75">
      <c r="A20" s="33" t="s">
        <v>24</v>
      </c>
      <c r="B20" s="58">
        <v>793</v>
      </c>
      <c r="C20" s="53">
        <f t="shared" si="0"/>
        <v>250</v>
      </c>
      <c r="D20" s="2"/>
      <c r="E20" s="2"/>
      <c r="F20" s="4">
        <v>250</v>
      </c>
      <c r="G20" s="4">
        <v>225</v>
      </c>
      <c r="H20" s="4"/>
      <c r="I20" s="4"/>
      <c r="J20" s="4"/>
      <c r="K20" s="62"/>
      <c r="L20" s="2"/>
      <c r="M20" s="62"/>
      <c r="N20" s="62"/>
      <c r="O20" s="2"/>
      <c r="P20" s="4"/>
      <c r="Q20" s="4">
        <v>600</v>
      </c>
      <c r="S20" s="62"/>
      <c r="T20" s="62"/>
      <c r="U20" s="2">
        <v>200</v>
      </c>
      <c r="X20" s="23"/>
      <c r="Y20" s="23"/>
    </row>
    <row r="21" spans="1:25" ht="12.75">
      <c r="A21" s="33" t="s">
        <v>60</v>
      </c>
      <c r="B21" s="11">
        <v>349</v>
      </c>
      <c r="C21" s="53">
        <f t="shared" si="0"/>
        <v>300</v>
      </c>
      <c r="D21" s="2"/>
      <c r="E21" s="2"/>
      <c r="F21" s="4">
        <v>300</v>
      </c>
      <c r="G21" s="4"/>
      <c r="H21" s="4"/>
      <c r="I21" s="4"/>
      <c r="J21" s="4"/>
      <c r="K21" s="62"/>
      <c r="L21" s="2"/>
      <c r="M21" s="62"/>
      <c r="N21" s="62"/>
      <c r="O21" s="2"/>
      <c r="P21" s="4"/>
      <c r="Q21" s="4"/>
      <c r="S21" s="62"/>
      <c r="T21" s="62"/>
      <c r="U21" s="2"/>
      <c r="X21" s="23"/>
      <c r="Y21" s="23"/>
    </row>
    <row r="22" spans="1:25" ht="12.75">
      <c r="A22" s="33" t="s">
        <v>8</v>
      </c>
      <c r="B22" s="11">
        <v>479</v>
      </c>
      <c r="C22" s="53">
        <f t="shared" si="0"/>
        <v>455</v>
      </c>
      <c r="D22" s="4">
        <v>130</v>
      </c>
      <c r="E22" s="4">
        <v>195</v>
      </c>
      <c r="F22" s="4">
        <v>130</v>
      </c>
      <c r="G22" s="4">
        <v>292</v>
      </c>
      <c r="H22" s="4">
        <v>91</v>
      </c>
      <c r="I22" s="9">
        <f aca="true" t="shared" si="1" ref="I22:I29">H22/G22*100</f>
        <v>31.164383561643838</v>
      </c>
      <c r="J22" s="9"/>
      <c r="K22" s="11"/>
      <c r="L22" s="9"/>
      <c r="M22" s="11">
        <v>1000</v>
      </c>
      <c r="N22" s="44">
        <f>T22*70/100</f>
        <v>1169.7</v>
      </c>
      <c r="O22" s="9">
        <f>N22/M22*100</f>
        <v>116.97</v>
      </c>
      <c r="P22" s="4"/>
      <c r="Q22" s="4">
        <v>140</v>
      </c>
      <c r="S22" s="11"/>
      <c r="T22" s="11">
        <v>1671</v>
      </c>
      <c r="U22" s="2">
        <v>130</v>
      </c>
      <c r="X22" s="23"/>
      <c r="Y22" s="28"/>
    </row>
    <row r="23" spans="1:25" ht="12.75">
      <c r="A23" s="33" t="s">
        <v>9</v>
      </c>
      <c r="B23" s="58">
        <v>392</v>
      </c>
      <c r="C23" s="53">
        <f t="shared" si="0"/>
        <v>300</v>
      </c>
      <c r="D23" s="4">
        <v>140</v>
      </c>
      <c r="E23" s="4">
        <v>60</v>
      </c>
      <c r="F23" s="4">
        <v>100</v>
      </c>
      <c r="G23" s="4">
        <v>310</v>
      </c>
      <c r="H23" s="4">
        <v>88</v>
      </c>
      <c r="I23" s="9">
        <f t="shared" si="1"/>
        <v>28.387096774193548</v>
      </c>
      <c r="J23" s="9">
        <v>860</v>
      </c>
      <c r="K23" s="44">
        <f>S23*90/100</f>
        <v>500.4</v>
      </c>
      <c r="L23" s="9">
        <f>K23/J23*100</f>
        <v>58.18604651162791</v>
      </c>
      <c r="M23" s="11">
        <v>650</v>
      </c>
      <c r="N23" s="11"/>
      <c r="O23" s="2"/>
      <c r="P23" s="4">
        <v>15</v>
      </c>
      <c r="Q23" s="4">
        <v>10</v>
      </c>
      <c r="S23" s="11">
        <v>556</v>
      </c>
      <c r="T23" s="11"/>
      <c r="U23" s="2">
        <v>100</v>
      </c>
      <c r="X23" s="23"/>
      <c r="Y23" s="23"/>
    </row>
    <row r="24" spans="1:25" ht="12.75">
      <c r="A24" s="33" t="s">
        <v>10</v>
      </c>
      <c r="B24" s="72">
        <v>530</v>
      </c>
      <c r="C24" s="73">
        <f t="shared" si="0"/>
        <v>530</v>
      </c>
      <c r="D24" s="29">
        <v>150</v>
      </c>
      <c r="E24" s="29">
        <v>230</v>
      </c>
      <c r="F24" s="29">
        <v>150</v>
      </c>
      <c r="G24" s="4">
        <v>280</v>
      </c>
      <c r="H24" s="4">
        <v>160</v>
      </c>
      <c r="I24" s="9">
        <f t="shared" si="1"/>
        <v>57.14285714285714</v>
      </c>
      <c r="J24" s="9">
        <v>590</v>
      </c>
      <c r="K24" s="44">
        <f>S24*90/100</f>
        <v>2147.4</v>
      </c>
      <c r="L24" s="9">
        <f>K24/J24*100</f>
        <v>363.96610169491527</v>
      </c>
      <c r="M24" s="11">
        <v>750</v>
      </c>
      <c r="N24" s="11"/>
      <c r="O24" s="2"/>
      <c r="P24" s="4"/>
      <c r="Q24" s="4">
        <v>30</v>
      </c>
      <c r="S24" s="11">
        <v>2386</v>
      </c>
      <c r="T24" s="11"/>
      <c r="U24" s="2">
        <v>150</v>
      </c>
      <c r="X24" s="23"/>
      <c r="Y24" s="23"/>
    </row>
    <row r="25" spans="1:25" ht="12.75">
      <c r="A25" s="33" t="s">
        <v>11</v>
      </c>
      <c r="B25" s="58">
        <v>387</v>
      </c>
      <c r="C25" s="53">
        <f t="shared" si="0"/>
        <v>170</v>
      </c>
      <c r="D25" s="4">
        <v>170</v>
      </c>
      <c r="E25" s="4"/>
      <c r="F25" s="4"/>
      <c r="G25" s="4">
        <v>286</v>
      </c>
      <c r="H25" s="4">
        <v>160</v>
      </c>
      <c r="I25" s="9">
        <f t="shared" si="1"/>
        <v>55.94405594405595</v>
      </c>
      <c r="J25" s="9"/>
      <c r="K25" s="11"/>
      <c r="L25" s="2"/>
      <c r="M25" s="11"/>
      <c r="N25" s="11"/>
      <c r="O25" s="2"/>
      <c r="P25" s="4"/>
      <c r="Q25" s="4">
        <v>145</v>
      </c>
      <c r="S25" s="11"/>
      <c r="T25" s="11"/>
      <c r="U25" s="2"/>
      <c r="X25" s="23"/>
      <c r="Y25" s="23"/>
    </row>
    <row r="26" spans="1:25" ht="12.75">
      <c r="A26" s="33" t="s">
        <v>12</v>
      </c>
      <c r="B26" s="58">
        <v>391</v>
      </c>
      <c r="C26" s="53">
        <f t="shared" si="0"/>
        <v>325</v>
      </c>
      <c r="D26" s="4">
        <v>130</v>
      </c>
      <c r="E26" s="4">
        <v>75</v>
      </c>
      <c r="F26" s="4">
        <v>120</v>
      </c>
      <c r="G26" s="4">
        <v>225</v>
      </c>
      <c r="H26" s="4">
        <v>65</v>
      </c>
      <c r="I26" s="9">
        <f t="shared" si="1"/>
        <v>28.888888888888886</v>
      </c>
      <c r="J26" s="4">
        <v>600</v>
      </c>
      <c r="K26" s="44">
        <f>S26*90/100</f>
        <v>464.4</v>
      </c>
      <c r="L26" s="9">
        <f>K26/J26*100</f>
        <v>77.39999999999999</v>
      </c>
      <c r="M26" s="11"/>
      <c r="N26" s="11"/>
      <c r="O26" s="2"/>
      <c r="P26" s="4">
        <v>35</v>
      </c>
      <c r="Q26" s="4">
        <v>12</v>
      </c>
      <c r="S26" s="11">
        <v>516</v>
      </c>
      <c r="T26" s="11"/>
      <c r="U26" s="2">
        <v>100</v>
      </c>
      <c r="X26" s="23"/>
      <c r="Y26" s="23"/>
    </row>
    <row r="27" spans="1:25" ht="12.75">
      <c r="A27" s="33" t="s">
        <v>13</v>
      </c>
      <c r="B27" s="58">
        <v>545</v>
      </c>
      <c r="C27" s="53">
        <f t="shared" si="0"/>
        <v>440</v>
      </c>
      <c r="D27" s="4">
        <v>120</v>
      </c>
      <c r="E27" s="4">
        <v>160</v>
      </c>
      <c r="F27" s="4">
        <v>160</v>
      </c>
      <c r="G27" s="4">
        <v>375</v>
      </c>
      <c r="H27" s="4">
        <v>150</v>
      </c>
      <c r="I27" s="9">
        <f t="shared" si="1"/>
        <v>40</v>
      </c>
      <c r="J27" s="4">
        <v>1370</v>
      </c>
      <c r="K27" s="44">
        <f>S27*90/100</f>
        <v>1395</v>
      </c>
      <c r="L27" s="9">
        <f>K27/J27*100</f>
        <v>101.82481751824817</v>
      </c>
      <c r="M27" s="11">
        <v>700</v>
      </c>
      <c r="N27" s="11"/>
      <c r="O27" s="2"/>
      <c r="P27" s="4">
        <v>100</v>
      </c>
      <c r="Q27" s="4">
        <v>60</v>
      </c>
      <c r="S27" s="11">
        <v>1550</v>
      </c>
      <c r="T27" s="11"/>
      <c r="U27" s="2">
        <v>160</v>
      </c>
      <c r="X27" s="23"/>
      <c r="Y27" s="23"/>
    </row>
    <row r="28" spans="1:25" ht="12.75">
      <c r="A28" s="33" t="s">
        <v>14</v>
      </c>
      <c r="B28" s="58">
        <v>324</v>
      </c>
      <c r="C28" s="53">
        <f t="shared" si="0"/>
        <v>177</v>
      </c>
      <c r="D28" s="54">
        <v>50</v>
      </c>
      <c r="E28" s="54"/>
      <c r="F28" s="4">
        <v>127</v>
      </c>
      <c r="G28" s="4">
        <v>440</v>
      </c>
      <c r="H28" s="4"/>
      <c r="I28" s="4"/>
      <c r="J28" s="4">
        <v>590</v>
      </c>
      <c r="K28" s="11"/>
      <c r="L28" s="2"/>
      <c r="M28" s="11">
        <v>500</v>
      </c>
      <c r="N28" s="11"/>
      <c r="O28" s="2"/>
      <c r="P28" s="4"/>
      <c r="Q28" s="4">
        <v>30</v>
      </c>
      <c r="S28" s="11"/>
      <c r="T28" s="11"/>
      <c r="U28" s="2">
        <v>100</v>
      </c>
      <c r="X28" s="23"/>
      <c r="Y28" s="23"/>
    </row>
    <row r="29" spans="1:25" ht="12.75">
      <c r="A29" s="33" t="s">
        <v>15</v>
      </c>
      <c r="B29" s="58">
        <v>474</v>
      </c>
      <c r="C29" s="53">
        <f t="shared" si="0"/>
        <v>242</v>
      </c>
      <c r="D29" s="37">
        <v>100</v>
      </c>
      <c r="E29" s="37">
        <v>30</v>
      </c>
      <c r="F29" s="4">
        <v>112</v>
      </c>
      <c r="G29" s="4">
        <v>300</v>
      </c>
      <c r="H29" s="4">
        <v>21</v>
      </c>
      <c r="I29" s="9">
        <f t="shared" si="1"/>
        <v>7.000000000000001</v>
      </c>
      <c r="J29" s="4">
        <v>600</v>
      </c>
      <c r="K29" s="44">
        <f>S29*90/100</f>
        <v>270</v>
      </c>
      <c r="L29" s="9">
        <f>K29/J29*100</f>
        <v>45</v>
      </c>
      <c r="M29" s="11">
        <v>600</v>
      </c>
      <c r="N29" s="11"/>
      <c r="O29" s="2"/>
      <c r="P29" s="4"/>
      <c r="Q29" s="4">
        <v>20</v>
      </c>
      <c r="S29" s="11">
        <v>300</v>
      </c>
      <c r="T29" s="11"/>
      <c r="U29" s="2">
        <v>100</v>
      </c>
      <c r="X29" s="23"/>
      <c r="Y29" s="23"/>
    </row>
    <row r="30" spans="1:25" ht="12.75">
      <c r="A30" s="33" t="s">
        <v>16</v>
      </c>
      <c r="B30" s="58">
        <v>558</v>
      </c>
      <c r="C30" s="53">
        <f t="shared" si="0"/>
        <v>477</v>
      </c>
      <c r="D30" s="37">
        <v>138</v>
      </c>
      <c r="E30" s="37">
        <v>161</v>
      </c>
      <c r="F30" s="4">
        <v>178</v>
      </c>
      <c r="G30" s="4">
        <v>600</v>
      </c>
      <c r="H30" s="4">
        <v>288</v>
      </c>
      <c r="I30" s="9">
        <f>H30/G30*100</f>
        <v>48</v>
      </c>
      <c r="J30" s="9">
        <v>1500</v>
      </c>
      <c r="K30" s="44">
        <f>S30*90/100</f>
        <v>1684.8</v>
      </c>
      <c r="L30" s="9">
        <f>K30/J30*100</f>
        <v>112.32</v>
      </c>
      <c r="M30" s="11">
        <v>2130</v>
      </c>
      <c r="N30" s="11"/>
      <c r="O30" s="2"/>
      <c r="P30" s="4">
        <v>40</v>
      </c>
      <c r="Q30" s="4">
        <v>53</v>
      </c>
      <c r="S30" s="11">
        <v>1872</v>
      </c>
      <c r="T30" s="11"/>
      <c r="U30" s="2">
        <v>219</v>
      </c>
      <c r="V30" s="51">
        <v>100</v>
      </c>
      <c r="X30" s="23"/>
      <c r="Y30" s="28"/>
    </row>
    <row r="31" spans="1:25" ht="12.75">
      <c r="A31" s="33" t="s">
        <v>18</v>
      </c>
      <c r="B31" s="11">
        <v>356</v>
      </c>
      <c r="C31" s="53">
        <f t="shared" si="0"/>
        <v>140</v>
      </c>
      <c r="D31" s="4">
        <v>40</v>
      </c>
      <c r="E31" s="4">
        <v>20</v>
      </c>
      <c r="F31" s="4">
        <v>80</v>
      </c>
      <c r="G31" s="4">
        <v>127</v>
      </c>
      <c r="H31" s="4"/>
      <c r="I31" s="4"/>
      <c r="J31" s="4">
        <v>180</v>
      </c>
      <c r="K31" s="11"/>
      <c r="L31" s="2"/>
      <c r="M31" s="11">
        <v>270</v>
      </c>
      <c r="N31" s="11"/>
      <c r="O31" s="2"/>
      <c r="P31" s="4"/>
      <c r="Q31" s="4">
        <v>47</v>
      </c>
      <c r="S31" s="11"/>
      <c r="T31" s="11"/>
      <c r="U31" s="2">
        <v>80</v>
      </c>
      <c r="X31" s="23"/>
      <c r="Y31" s="23"/>
    </row>
    <row r="32" spans="1:25" ht="12.75">
      <c r="A32" s="33" t="s">
        <v>17</v>
      </c>
      <c r="B32" s="72">
        <v>252</v>
      </c>
      <c r="C32" s="73">
        <f t="shared" si="0"/>
        <v>252</v>
      </c>
      <c r="D32" s="39">
        <v>40</v>
      </c>
      <c r="E32" s="39">
        <v>100</v>
      </c>
      <c r="F32" s="29">
        <v>112</v>
      </c>
      <c r="G32" s="4">
        <v>292</v>
      </c>
      <c r="H32" s="4">
        <v>100</v>
      </c>
      <c r="I32" s="9">
        <f>H32/G32*100</f>
        <v>34.24657534246575</v>
      </c>
      <c r="J32" s="4">
        <v>240</v>
      </c>
      <c r="K32" s="44">
        <f>S32*90/100</f>
        <v>450</v>
      </c>
      <c r="L32" s="9">
        <f>K32/J32*100</f>
        <v>187.5</v>
      </c>
      <c r="M32" s="11">
        <v>830</v>
      </c>
      <c r="N32" s="11"/>
      <c r="O32" s="2"/>
      <c r="P32" s="4"/>
      <c r="Q32" s="4"/>
      <c r="S32" s="11">
        <v>500</v>
      </c>
      <c r="T32" s="11"/>
      <c r="U32" s="2">
        <v>100</v>
      </c>
      <c r="X32" s="23"/>
      <c r="Y32" s="23"/>
    </row>
    <row r="33" spans="1:25" ht="12.75">
      <c r="A33" s="33" t="s">
        <v>80</v>
      </c>
      <c r="B33" s="58">
        <v>375</v>
      </c>
      <c r="C33" s="53">
        <f t="shared" si="0"/>
        <v>208</v>
      </c>
      <c r="D33" s="37">
        <v>120</v>
      </c>
      <c r="E33" s="37"/>
      <c r="F33" s="4">
        <v>88</v>
      </c>
      <c r="G33" s="4">
        <v>180</v>
      </c>
      <c r="H33" s="4">
        <v>50</v>
      </c>
      <c r="I33" s="9">
        <f>H33/G33*100</f>
        <v>27.77777777777778</v>
      </c>
      <c r="J33" s="4"/>
      <c r="K33" s="11"/>
      <c r="L33" s="2"/>
      <c r="M33" s="11"/>
      <c r="N33" s="11"/>
      <c r="O33" s="2"/>
      <c r="P33" s="4"/>
      <c r="Q33" s="4"/>
      <c r="S33" s="11"/>
      <c r="T33" s="11"/>
      <c r="U33" s="2">
        <v>80</v>
      </c>
      <c r="X33" s="23"/>
      <c r="Y33" s="23"/>
    </row>
    <row r="34" spans="1:25" ht="12.75">
      <c r="A34" s="33" t="s">
        <v>73</v>
      </c>
      <c r="B34" s="58">
        <v>202</v>
      </c>
      <c r="C34" s="53">
        <f t="shared" si="0"/>
        <v>168</v>
      </c>
      <c r="D34" s="37">
        <v>110</v>
      </c>
      <c r="E34" s="37"/>
      <c r="F34" s="4">
        <v>58</v>
      </c>
      <c r="G34" s="51">
        <v>140</v>
      </c>
      <c r="H34" s="4">
        <v>65</v>
      </c>
      <c r="I34" s="9">
        <f>H34/G34*100</f>
        <v>46.42857142857143</v>
      </c>
      <c r="J34" s="4"/>
      <c r="K34" s="11"/>
      <c r="L34" s="2"/>
      <c r="M34" s="11"/>
      <c r="N34" s="11"/>
      <c r="O34" s="2"/>
      <c r="P34" s="4"/>
      <c r="Q34" s="4">
        <v>40</v>
      </c>
      <c r="S34" s="11"/>
      <c r="T34" s="11"/>
      <c r="U34" s="2">
        <v>50</v>
      </c>
      <c r="X34" s="23"/>
      <c r="Y34" s="23"/>
    </row>
    <row r="35" spans="1:25" ht="12.75">
      <c r="A35" s="33" t="s">
        <v>19</v>
      </c>
      <c r="B35" s="24">
        <v>12777</v>
      </c>
      <c r="C35" s="53">
        <f t="shared" si="0"/>
        <v>8935</v>
      </c>
      <c r="D35" s="37">
        <f>SUM(D8:D34)</f>
        <v>3169</v>
      </c>
      <c r="E35" s="37">
        <f>SUM(E8:E34)</f>
        <v>2203</v>
      </c>
      <c r="F35" s="11">
        <f>SUM(F8:F34)</f>
        <v>3563</v>
      </c>
      <c r="G35" s="4">
        <f>SUM(G8:G34)</f>
        <v>8446</v>
      </c>
      <c r="H35" s="4">
        <f>SUM(H8:H34)</f>
        <v>2442</v>
      </c>
      <c r="I35" s="9">
        <f>H35/G35*100</f>
        <v>28.913094956192282</v>
      </c>
      <c r="J35" s="9">
        <f>SUM(J8:J34)</f>
        <v>17330</v>
      </c>
      <c r="K35" s="44">
        <f>S35*90/100</f>
        <v>12949.2</v>
      </c>
      <c r="L35" s="9">
        <f>K35/J35*100</f>
        <v>74.72129255626082</v>
      </c>
      <c r="M35" s="11">
        <f>SUM(M8:M34)</f>
        <v>14130</v>
      </c>
      <c r="N35" s="44">
        <f>SUM(N8:N34)</f>
        <v>5044.9</v>
      </c>
      <c r="O35" s="9">
        <f>N35/M35*100</f>
        <v>35.703467799009196</v>
      </c>
      <c r="P35" s="4">
        <f>SUM(P8:P34)</f>
        <v>218</v>
      </c>
      <c r="Q35" s="4">
        <f>SUM(Q9:Q34)</f>
        <v>1657</v>
      </c>
      <c r="S35" s="11">
        <f>SUM(S8:S34)</f>
        <v>14388</v>
      </c>
      <c r="T35" s="11">
        <f>SUM(T8:T34)</f>
        <v>7207</v>
      </c>
      <c r="U35" s="2">
        <f>SUM(U8:U34)</f>
        <v>2418</v>
      </c>
      <c r="X35" s="23"/>
      <c r="Y35" s="28"/>
    </row>
    <row r="38" spans="3:13" ht="12.75">
      <c r="C38" s="66">
        <f>C35/B35*100</f>
        <v>69.93034358613133</v>
      </c>
      <c r="G38">
        <v>4500</v>
      </c>
      <c r="J38">
        <v>21354</v>
      </c>
      <c r="M38">
        <v>17255</v>
      </c>
    </row>
  </sheetData>
  <mergeCells count="4">
    <mergeCell ref="C3:Q3"/>
    <mergeCell ref="S5:Y5"/>
    <mergeCell ref="D6:F6"/>
    <mergeCell ref="B5:F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35"/>
  <sheetViews>
    <sheetView zoomScale="75" zoomScaleNormal="75" workbookViewId="0" topLeftCell="A1">
      <selection activeCell="S37" sqref="S37"/>
    </sheetView>
  </sheetViews>
  <sheetFormatPr defaultColWidth="9.00390625" defaultRowHeight="12.75"/>
  <cols>
    <col min="1" max="1" width="18.375" style="0" customWidth="1"/>
    <col min="2" max="2" width="8.00390625" style="0" customWidth="1"/>
    <col min="3" max="3" width="6.625" style="0" customWidth="1"/>
    <col min="4" max="4" width="7.625" style="0" customWidth="1"/>
    <col min="5" max="5" width="7.125" style="0" customWidth="1"/>
    <col min="6" max="6" width="7.75390625" style="0" customWidth="1"/>
    <col min="7" max="7" width="7.625" style="0" customWidth="1"/>
    <col min="8" max="8" width="7.00390625" style="0" customWidth="1"/>
    <col min="9" max="9" width="6.75390625" style="0" customWidth="1"/>
    <col min="10" max="10" width="6.125" style="0" customWidth="1"/>
    <col min="11" max="11" width="6.625" style="0" customWidth="1"/>
    <col min="12" max="13" width="6.375" style="0" customWidth="1"/>
    <col min="14" max="14" width="7.375" style="0" customWidth="1"/>
    <col min="15" max="15" width="6.75390625" style="0" customWidth="1"/>
    <col min="16" max="16" width="7.00390625" style="0" customWidth="1"/>
    <col min="18" max="18" width="8.625" style="0" customWidth="1"/>
  </cols>
  <sheetData>
    <row r="4" spans="1:24" ht="12.75">
      <c r="A4" s="10" t="s">
        <v>26</v>
      </c>
      <c r="B4" s="79" t="s">
        <v>84</v>
      </c>
      <c r="C4" s="80"/>
      <c r="D4" s="80"/>
      <c r="E4" s="80"/>
      <c r="F4" s="81"/>
      <c r="G4" s="78" t="s">
        <v>115</v>
      </c>
      <c r="H4" s="76"/>
      <c r="I4" s="76"/>
      <c r="J4" s="76"/>
      <c r="K4" s="76"/>
      <c r="L4" s="78" t="s">
        <v>88</v>
      </c>
      <c r="M4" s="76"/>
      <c r="N4" s="76"/>
      <c r="O4" s="76"/>
      <c r="P4" s="77"/>
      <c r="Q4" s="15" t="s">
        <v>81</v>
      </c>
      <c r="S4" s="16"/>
      <c r="T4" s="32" t="s">
        <v>41</v>
      </c>
      <c r="X4" s="23"/>
    </row>
    <row r="5" spans="1:24" ht="12.75">
      <c r="A5" s="5" t="s">
        <v>0</v>
      </c>
      <c r="B5" s="82" t="s">
        <v>97</v>
      </c>
      <c r="C5" s="83"/>
      <c r="D5" s="83"/>
      <c r="E5" s="83"/>
      <c r="F5" s="84"/>
      <c r="G5" s="15" t="s">
        <v>91</v>
      </c>
      <c r="H5" s="13" t="s">
        <v>94</v>
      </c>
      <c r="I5" s="52"/>
      <c r="J5" s="52"/>
      <c r="K5" s="32"/>
      <c r="L5" s="78" t="s">
        <v>90</v>
      </c>
      <c r="M5" s="76"/>
      <c r="N5" s="76"/>
      <c r="O5" s="76"/>
      <c r="P5" s="18"/>
      <c r="Q5" s="51" t="s">
        <v>82</v>
      </c>
      <c r="S5" s="16"/>
      <c r="T5" s="45" t="s">
        <v>75</v>
      </c>
      <c r="X5" s="23"/>
    </row>
    <row r="6" spans="1:24" ht="12.75">
      <c r="A6" s="6"/>
      <c r="B6" s="68" t="s">
        <v>79</v>
      </c>
      <c r="C6" s="3" t="s">
        <v>74</v>
      </c>
      <c r="D6" s="3" t="s">
        <v>72</v>
      </c>
      <c r="E6" s="3" t="s">
        <v>69</v>
      </c>
      <c r="F6" s="4" t="s">
        <v>70</v>
      </c>
      <c r="G6" s="8" t="s">
        <v>92</v>
      </c>
      <c r="H6" s="51" t="s">
        <v>92</v>
      </c>
      <c r="I6" s="67" t="s">
        <v>69</v>
      </c>
      <c r="J6" s="8" t="s">
        <v>87</v>
      </c>
      <c r="K6" s="8" t="s">
        <v>93</v>
      </c>
      <c r="L6" s="51" t="s">
        <v>87</v>
      </c>
      <c r="M6" s="8" t="s">
        <v>89</v>
      </c>
      <c r="N6" s="8" t="s">
        <v>95</v>
      </c>
      <c r="O6" s="3" t="s">
        <v>96</v>
      </c>
      <c r="P6" s="11" t="s">
        <v>106</v>
      </c>
      <c r="Q6" s="3" t="s">
        <v>83</v>
      </c>
      <c r="S6" s="16"/>
      <c r="T6" s="57" t="s">
        <v>76</v>
      </c>
      <c r="X6" s="23"/>
    </row>
    <row r="7" spans="1:24" ht="12.75">
      <c r="A7" s="33" t="s">
        <v>1</v>
      </c>
      <c r="B7" s="49">
        <f aca="true" t="shared" si="0" ref="B7:B32">C7+D7+E7+F7</f>
        <v>850</v>
      </c>
      <c r="C7" s="4">
        <v>25</v>
      </c>
      <c r="D7" s="4">
        <v>670</v>
      </c>
      <c r="E7" s="4">
        <v>5</v>
      </c>
      <c r="F7" s="4">
        <v>150</v>
      </c>
      <c r="G7" s="4">
        <v>10</v>
      </c>
      <c r="H7" s="4"/>
      <c r="I7" s="4"/>
      <c r="J7" s="11">
        <v>20</v>
      </c>
      <c r="K7" s="4"/>
      <c r="L7" s="29">
        <v>40</v>
      </c>
      <c r="M7" s="4"/>
      <c r="N7" s="4">
        <v>150</v>
      </c>
      <c r="O7" s="4">
        <v>25</v>
      </c>
      <c r="P7" s="4">
        <v>90</v>
      </c>
      <c r="Q7" s="4">
        <v>2500</v>
      </c>
      <c r="S7" s="16"/>
      <c r="T7" s="4">
        <v>90</v>
      </c>
      <c r="X7" s="23"/>
    </row>
    <row r="8" spans="1:24" ht="12.75">
      <c r="A8" s="33" t="s">
        <v>2</v>
      </c>
      <c r="B8" s="49">
        <f t="shared" si="0"/>
        <v>290</v>
      </c>
      <c r="C8" s="61">
        <v>20</v>
      </c>
      <c r="D8" s="4">
        <v>200</v>
      </c>
      <c r="E8" s="4">
        <v>10</v>
      </c>
      <c r="F8" s="61">
        <v>60</v>
      </c>
      <c r="G8" s="4"/>
      <c r="H8" s="4"/>
      <c r="I8" s="4"/>
      <c r="J8" s="4"/>
      <c r="K8" s="4"/>
      <c r="L8" s="41">
        <v>25</v>
      </c>
      <c r="M8" s="4">
        <v>15</v>
      </c>
      <c r="N8" s="4">
        <v>30</v>
      </c>
      <c r="O8" s="41">
        <v>20</v>
      </c>
      <c r="P8" s="4"/>
      <c r="Q8" s="4"/>
      <c r="S8" s="16"/>
      <c r="T8" s="11">
        <v>20</v>
      </c>
      <c r="X8" s="23"/>
    </row>
    <row r="9" spans="1:24" ht="12.75">
      <c r="A9" s="33" t="s">
        <v>32</v>
      </c>
      <c r="B9" s="49">
        <f t="shared" si="0"/>
        <v>120</v>
      </c>
      <c r="C9" s="4"/>
      <c r="D9" s="4">
        <v>120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917</v>
      </c>
      <c r="S9" s="16"/>
      <c r="T9" s="11"/>
      <c r="X9" s="23"/>
    </row>
    <row r="10" spans="1:24" ht="12.75">
      <c r="A10" s="33" t="s">
        <v>3</v>
      </c>
      <c r="B10" s="49">
        <f t="shared" si="0"/>
        <v>1061</v>
      </c>
      <c r="C10" s="4"/>
      <c r="D10" s="4">
        <v>920</v>
      </c>
      <c r="E10" s="4"/>
      <c r="F10" s="61">
        <v>141</v>
      </c>
      <c r="G10" s="4">
        <v>60</v>
      </c>
      <c r="H10" s="4"/>
      <c r="I10" s="4"/>
      <c r="J10" s="61">
        <v>28</v>
      </c>
      <c r="K10" s="4"/>
      <c r="L10" s="41">
        <v>28</v>
      </c>
      <c r="M10" s="4"/>
      <c r="N10" s="41">
        <v>141</v>
      </c>
      <c r="O10" s="4"/>
      <c r="P10" s="4"/>
      <c r="Q10" s="4"/>
      <c r="S10" s="16"/>
      <c r="T10" s="11">
        <v>50</v>
      </c>
      <c r="X10" s="23"/>
    </row>
    <row r="11" spans="1:24" ht="12.75">
      <c r="A11" s="33" t="s">
        <v>4</v>
      </c>
      <c r="B11" s="49">
        <f t="shared" si="0"/>
        <v>508</v>
      </c>
      <c r="C11" s="4"/>
      <c r="D11" s="4">
        <v>500</v>
      </c>
      <c r="E11" s="4">
        <v>8</v>
      </c>
      <c r="F11" s="4"/>
      <c r="G11" s="4"/>
      <c r="H11" s="4"/>
      <c r="I11" s="4"/>
      <c r="J11" s="4">
        <v>15</v>
      </c>
      <c r="K11" s="4"/>
      <c r="L11" s="41">
        <v>15</v>
      </c>
      <c r="M11" s="41">
        <v>8</v>
      </c>
      <c r="N11" s="4"/>
      <c r="O11" s="29">
        <v>15</v>
      </c>
      <c r="P11" s="4"/>
      <c r="Q11" s="4">
        <v>1100</v>
      </c>
      <c r="S11" s="16"/>
      <c r="T11" s="11"/>
      <c r="X11" s="23"/>
    </row>
    <row r="12" spans="1:24" ht="12.75">
      <c r="A12" s="33" t="s">
        <v>5</v>
      </c>
      <c r="B12" s="49">
        <f t="shared" si="0"/>
        <v>231</v>
      </c>
      <c r="C12" s="4"/>
      <c r="D12" s="4">
        <v>226</v>
      </c>
      <c r="E12" s="4">
        <v>5</v>
      </c>
      <c r="F12" s="4"/>
      <c r="G12" s="4"/>
      <c r="H12" s="4"/>
      <c r="I12" s="4"/>
      <c r="J12" s="4">
        <v>5</v>
      </c>
      <c r="K12" s="4"/>
      <c r="L12" s="29">
        <v>5</v>
      </c>
      <c r="M12" s="4">
        <v>5</v>
      </c>
      <c r="N12" s="4"/>
      <c r="O12" s="4"/>
      <c r="P12" s="4"/>
      <c r="Q12" s="4"/>
      <c r="S12" s="16"/>
      <c r="T12" s="11"/>
      <c r="X12" s="23"/>
    </row>
    <row r="13" spans="1:24" ht="12.75">
      <c r="A13" s="33" t="s">
        <v>6</v>
      </c>
      <c r="B13" s="49">
        <f t="shared" si="0"/>
        <v>250</v>
      </c>
      <c r="C13" s="4"/>
      <c r="D13" s="4">
        <v>250</v>
      </c>
      <c r="E13" s="4"/>
      <c r="F13" s="4"/>
      <c r="G13" s="4"/>
      <c r="H13" s="4"/>
      <c r="I13" s="4"/>
      <c r="J13" s="4"/>
      <c r="K13" s="4"/>
      <c r="L13" s="29">
        <v>14</v>
      </c>
      <c r="M13" s="4">
        <v>2</v>
      </c>
      <c r="N13" s="4"/>
      <c r="O13" s="4"/>
      <c r="P13" s="4"/>
      <c r="Q13" s="4"/>
      <c r="S13" s="16"/>
      <c r="T13" s="11"/>
      <c r="X13" s="23"/>
    </row>
    <row r="14" spans="1:24" ht="12.75">
      <c r="A14" s="33" t="s">
        <v>33</v>
      </c>
      <c r="B14" s="49">
        <f t="shared" si="0"/>
        <v>300</v>
      </c>
      <c r="C14" s="4"/>
      <c r="D14" s="4">
        <v>300</v>
      </c>
      <c r="E14" s="4"/>
      <c r="F14" s="4"/>
      <c r="G14" s="4"/>
      <c r="H14" s="4"/>
      <c r="I14" s="4"/>
      <c r="J14" s="4"/>
      <c r="K14" s="4"/>
      <c r="L14" s="41">
        <v>13</v>
      </c>
      <c r="M14" s="4"/>
      <c r="N14" s="4"/>
      <c r="O14" s="4"/>
      <c r="P14" s="4"/>
      <c r="Q14" s="4"/>
      <c r="S14" s="16"/>
      <c r="T14" s="11"/>
      <c r="X14" s="23"/>
    </row>
    <row r="15" spans="1:24" ht="12.75">
      <c r="A15" s="33" t="s">
        <v>23</v>
      </c>
      <c r="B15" s="49">
        <f t="shared" si="0"/>
        <v>310</v>
      </c>
      <c r="C15" s="4"/>
      <c r="D15" s="4">
        <v>310</v>
      </c>
      <c r="E15" s="4"/>
      <c r="F15" s="4"/>
      <c r="G15" s="4"/>
      <c r="H15" s="4"/>
      <c r="I15" s="4"/>
      <c r="J15" s="4">
        <v>4</v>
      </c>
      <c r="K15" s="4"/>
      <c r="L15" s="29">
        <v>4</v>
      </c>
      <c r="M15" s="29">
        <v>4</v>
      </c>
      <c r="N15" s="41">
        <v>50</v>
      </c>
      <c r="O15" s="41">
        <v>15</v>
      </c>
      <c r="P15" s="4"/>
      <c r="Q15" s="4"/>
      <c r="S15" s="16"/>
      <c r="T15" s="11"/>
      <c r="X15" s="23"/>
    </row>
    <row r="16" spans="1:24" ht="12.75">
      <c r="A16" s="33" t="s">
        <v>20</v>
      </c>
      <c r="B16" s="49">
        <f t="shared" si="0"/>
        <v>303</v>
      </c>
      <c r="C16" s="61">
        <v>7</v>
      </c>
      <c r="D16" s="4">
        <v>270</v>
      </c>
      <c r="E16" s="4">
        <v>4</v>
      </c>
      <c r="F16" s="61">
        <v>22</v>
      </c>
      <c r="G16" s="4"/>
      <c r="H16" s="4"/>
      <c r="I16" s="4"/>
      <c r="J16" s="11">
        <v>5</v>
      </c>
      <c r="K16" s="4"/>
      <c r="L16" s="29">
        <v>5</v>
      </c>
      <c r="M16" s="4">
        <v>4</v>
      </c>
      <c r="N16" s="4"/>
      <c r="O16" s="4">
        <v>5</v>
      </c>
      <c r="P16" s="4"/>
      <c r="Q16" s="4">
        <v>800</v>
      </c>
      <c r="S16" s="16"/>
      <c r="T16" s="11">
        <v>7</v>
      </c>
      <c r="X16" s="23"/>
    </row>
    <row r="17" spans="1:24" ht="12.75">
      <c r="A17" s="33" t="s">
        <v>21</v>
      </c>
      <c r="B17" s="49">
        <f t="shared" si="0"/>
        <v>357</v>
      </c>
      <c r="C17" s="61">
        <v>9</v>
      </c>
      <c r="D17" s="4">
        <v>320</v>
      </c>
      <c r="E17" s="4">
        <v>26</v>
      </c>
      <c r="F17" s="61">
        <v>2</v>
      </c>
      <c r="G17" s="4"/>
      <c r="H17" s="4"/>
      <c r="I17" s="4"/>
      <c r="J17" s="4">
        <v>10</v>
      </c>
      <c r="K17" s="4"/>
      <c r="L17" s="29">
        <v>10</v>
      </c>
      <c r="M17" s="29">
        <v>7</v>
      </c>
      <c r="N17" s="29">
        <v>1</v>
      </c>
      <c r="O17" s="29">
        <v>9</v>
      </c>
      <c r="P17" s="4"/>
      <c r="Q17" s="4"/>
      <c r="S17" s="16"/>
      <c r="T17" s="11">
        <v>18</v>
      </c>
      <c r="X17" s="23"/>
    </row>
    <row r="18" spans="1:24" ht="12.75">
      <c r="A18" s="33" t="s">
        <v>7</v>
      </c>
      <c r="B18" s="49">
        <f t="shared" si="0"/>
        <v>417</v>
      </c>
      <c r="C18" s="4">
        <v>20</v>
      </c>
      <c r="D18" s="4">
        <v>370</v>
      </c>
      <c r="E18" s="4">
        <v>17</v>
      </c>
      <c r="F18" s="4">
        <v>10</v>
      </c>
      <c r="G18" s="4">
        <v>10</v>
      </c>
      <c r="H18" s="4">
        <v>20</v>
      </c>
      <c r="I18" s="4">
        <v>10</v>
      </c>
      <c r="J18" s="4">
        <v>18</v>
      </c>
      <c r="K18" s="4">
        <v>20</v>
      </c>
      <c r="L18" s="29">
        <v>18</v>
      </c>
      <c r="M18" s="29">
        <v>10</v>
      </c>
      <c r="N18" s="29">
        <v>10</v>
      </c>
      <c r="O18" s="29">
        <v>20</v>
      </c>
      <c r="P18" s="4">
        <v>30</v>
      </c>
      <c r="Q18" s="4">
        <v>50</v>
      </c>
      <c r="S18" s="16"/>
      <c r="T18" s="11">
        <v>25</v>
      </c>
      <c r="X18" s="23"/>
    </row>
    <row r="19" spans="1:24" ht="12.75">
      <c r="A19" s="33" t="s">
        <v>24</v>
      </c>
      <c r="B19" s="49">
        <f t="shared" si="0"/>
        <v>420</v>
      </c>
      <c r="C19" s="4"/>
      <c r="D19" s="4">
        <v>420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S19" s="16"/>
      <c r="T19" s="11"/>
      <c r="X19" s="23"/>
    </row>
    <row r="20" spans="1:24" ht="12.75">
      <c r="A20" s="33" t="s">
        <v>60</v>
      </c>
      <c r="B20" s="49">
        <f t="shared" si="0"/>
        <v>263</v>
      </c>
      <c r="C20" s="4"/>
      <c r="D20" s="4">
        <v>263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S20" s="16"/>
      <c r="T20" s="11"/>
      <c r="X20" s="23"/>
    </row>
    <row r="21" spans="1:24" ht="12.75">
      <c r="A21" s="33" t="s">
        <v>8</v>
      </c>
      <c r="B21" s="49">
        <f t="shared" si="0"/>
        <v>426</v>
      </c>
      <c r="C21" s="4"/>
      <c r="D21" s="4">
        <v>400</v>
      </c>
      <c r="E21" s="4">
        <v>26</v>
      </c>
      <c r="F21" s="4"/>
      <c r="G21" s="4"/>
      <c r="H21" s="4"/>
      <c r="I21" s="4"/>
      <c r="J21" s="11">
        <v>17</v>
      </c>
      <c r="K21" s="4"/>
      <c r="L21" s="41">
        <v>17</v>
      </c>
      <c r="M21" s="41">
        <v>17</v>
      </c>
      <c r="N21" s="4"/>
      <c r="O21" s="4"/>
      <c r="P21" s="4"/>
      <c r="Q21" s="11">
        <v>600</v>
      </c>
      <c r="S21" s="16"/>
      <c r="T21" s="11"/>
      <c r="X21" s="23"/>
    </row>
    <row r="22" spans="1:24" ht="12.75">
      <c r="A22" s="33" t="s">
        <v>9</v>
      </c>
      <c r="B22" s="49">
        <f t="shared" si="0"/>
        <v>400</v>
      </c>
      <c r="C22" s="4">
        <v>9</v>
      </c>
      <c r="D22" s="4">
        <v>380</v>
      </c>
      <c r="E22" s="4">
        <v>11</v>
      </c>
      <c r="F22" s="4"/>
      <c r="G22" s="4"/>
      <c r="H22" s="4"/>
      <c r="I22" s="4"/>
      <c r="J22" s="11"/>
      <c r="K22" s="4"/>
      <c r="L22" s="29">
        <v>15</v>
      </c>
      <c r="M22" s="29">
        <v>11</v>
      </c>
      <c r="N22" s="4"/>
      <c r="O22" s="4"/>
      <c r="P22" s="61">
        <v>54</v>
      </c>
      <c r="Q22" s="4"/>
      <c r="S22" s="16"/>
      <c r="T22" s="11">
        <v>54</v>
      </c>
      <c r="X22" s="23"/>
    </row>
    <row r="23" spans="1:24" ht="12.75">
      <c r="A23" s="33" t="s">
        <v>10</v>
      </c>
      <c r="B23" s="49">
        <f t="shared" si="0"/>
        <v>430</v>
      </c>
      <c r="C23" s="4">
        <v>10</v>
      </c>
      <c r="D23" s="4">
        <v>400</v>
      </c>
      <c r="E23" s="4">
        <v>20</v>
      </c>
      <c r="F23" s="4"/>
      <c r="G23" s="4"/>
      <c r="H23" s="4"/>
      <c r="I23" s="4"/>
      <c r="J23" s="11">
        <v>20</v>
      </c>
      <c r="K23" s="4"/>
      <c r="L23" s="29">
        <v>20</v>
      </c>
      <c r="M23" s="29">
        <v>25</v>
      </c>
      <c r="N23" s="4"/>
      <c r="O23" s="29">
        <v>10</v>
      </c>
      <c r="P23" s="4">
        <v>50</v>
      </c>
      <c r="Q23" s="4"/>
      <c r="S23" s="16"/>
      <c r="T23" s="11">
        <v>50</v>
      </c>
      <c r="X23" s="23"/>
    </row>
    <row r="24" spans="1:24" ht="12.75">
      <c r="A24" s="33" t="s">
        <v>11</v>
      </c>
      <c r="B24" s="49">
        <f t="shared" si="0"/>
        <v>282</v>
      </c>
      <c r="C24" s="4"/>
      <c r="D24" s="4">
        <v>270</v>
      </c>
      <c r="E24" s="4">
        <v>12</v>
      </c>
      <c r="F24" s="4"/>
      <c r="G24" s="4"/>
      <c r="H24" s="4"/>
      <c r="I24" s="4"/>
      <c r="J24" s="11"/>
      <c r="K24" s="4"/>
      <c r="L24" s="4"/>
      <c r="M24" s="4">
        <v>12</v>
      </c>
      <c r="N24" s="4"/>
      <c r="O24" s="4"/>
      <c r="P24" s="4"/>
      <c r="Q24" s="4"/>
      <c r="S24" s="16"/>
      <c r="T24" s="11"/>
      <c r="X24" s="23"/>
    </row>
    <row r="25" spans="1:24" ht="12.75">
      <c r="A25" s="33" t="s">
        <v>12</v>
      </c>
      <c r="B25" s="49">
        <f t="shared" si="0"/>
        <v>268</v>
      </c>
      <c r="C25" s="4"/>
      <c r="D25" s="4">
        <v>268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S25" s="16"/>
      <c r="T25" s="11"/>
      <c r="X25" s="23"/>
    </row>
    <row r="26" spans="1:24" ht="12.75">
      <c r="A26" s="33" t="s">
        <v>13</v>
      </c>
      <c r="B26" s="49">
        <f t="shared" si="0"/>
        <v>500</v>
      </c>
      <c r="C26" s="4"/>
      <c r="D26" s="4">
        <v>500</v>
      </c>
      <c r="E26" s="4"/>
      <c r="F26" s="4"/>
      <c r="G26" s="4"/>
      <c r="H26" s="4"/>
      <c r="I26" s="4"/>
      <c r="J26" s="4">
        <v>25</v>
      </c>
      <c r="K26" s="4"/>
      <c r="L26" s="29">
        <v>25</v>
      </c>
      <c r="M26" s="4">
        <v>6</v>
      </c>
      <c r="N26" s="4"/>
      <c r="O26" s="29">
        <v>10</v>
      </c>
      <c r="P26" s="61">
        <v>30</v>
      </c>
      <c r="Q26" s="4">
        <v>4500</v>
      </c>
      <c r="S26" s="16"/>
      <c r="T26" s="11">
        <v>30</v>
      </c>
      <c r="X26" s="23"/>
    </row>
    <row r="27" spans="1:24" ht="12.75">
      <c r="A27" s="33" t="s">
        <v>14</v>
      </c>
      <c r="B27" s="49">
        <f t="shared" si="0"/>
        <v>85</v>
      </c>
      <c r="C27" s="4"/>
      <c r="D27" s="4">
        <v>40</v>
      </c>
      <c r="E27" s="4"/>
      <c r="F27" s="61">
        <v>45</v>
      </c>
      <c r="G27" s="4"/>
      <c r="H27" s="4"/>
      <c r="I27" s="4"/>
      <c r="J27" s="4"/>
      <c r="K27" s="4"/>
      <c r="L27" s="4"/>
      <c r="M27" s="4"/>
      <c r="N27" s="41">
        <v>22</v>
      </c>
      <c r="O27" s="4"/>
      <c r="P27" s="4"/>
      <c r="Q27" s="4"/>
      <c r="S27" s="16"/>
      <c r="T27" s="11"/>
      <c r="X27" s="23"/>
    </row>
    <row r="28" spans="1:24" ht="12.75">
      <c r="A28" s="33" t="s">
        <v>15</v>
      </c>
      <c r="B28" s="49">
        <f t="shared" si="0"/>
        <v>264</v>
      </c>
      <c r="C28" s="4"/>
      <c r="D28" s="4">
        <v>264</v>
      </c>
      <c r="E28" s="4"/>
      <c r="F28" s="4"/>
      <c r="G28" s="4"/>
      <c r="H28" s="4"/>
      <c r="I28" s="4"/>
      <c r="J28" s="4"/>
      <c r="K28" s="4"/>
      <c r="L28" s="4"/>
      <c r="M28" s="4"/>
      <c r="N28" s="29">
        <v>25</v>
      </c>
      <c r="O28" s="4"/>
      <c r="P28" s="4"/>
      <c r="Q28" s="4"/>
      <c r="S28" s="16"/>
      <c r="T28" s="11"/>
      <c r="X28" s="23"/>
    </row>
    <row r="29" spans="1:24" ht="12.75">
      <c r="A29" s="33" t="s">
        <v>16</v>
      </c>
      <c r="B29" s="49">
        <f t="shared" si="0"/>
        <v>534</v>
      </c>
      <c r="C29" s="4">
        <v>35</v>
      </c>
      <c r="D29" s="4">
        <v>457</v>
      </c>
      <c r="E29" s="4">
        <v>12</v>
      </c>
      <c r="F29" s="4">
        <v>30</v>
      </c>
      <c r="G29" s="4">
        <v>30</v>
      </c>
      <c r="H29" s="4">
        <v>35</v>
      </c>
      <c r="I29" s="4">
        <v>3</v>
      </c>
      <c r="J29" s="4">
        <v>55</v>
      </c>
      <c r="K29" s="4"/>
      <c r="L29" s="41">
        <v>55</v>
      </c>
      <c r="M29" s="4">
        <v>3</v>
      </c>
      <c r="N29" s="41">
        <v>30</v>
      </c>
      <c r="O29" s="41">
        <v>35</v>
      </c>
      <c r="P29" s="29">
        <v>112</v>
      </c>
      <c r="Q29" s="4"/>
      <c r="S29" s="16"/>
      <c r="T29" s="11">
        <v>112</v>
      </c>
      <c r="X29" s="23"/>
    </row>
    <row r="30" spans="1:24" ht="12.75">
      <c r="A30" s="33" t="s">
        <v>18</v>
      </c>
      <c r="B30" s="49">
        <f t="shared" si="0"/>
        <v>440</v>
      </c>
      <c r="C30" s="4"/>
      <c r="D30" s="4">
        <v>440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29">
        <v>6</v>
      </c>
      <c r="P30" s="4"/>
      <c r="Q30" s="4"/>
      <c r="S30" s="16"/>
      <c r="T30" s="11"/>
      <c r="X30" s="23"/>
    </row>
    <row r="31" spans="1:24" ht="12.75">
      <c r="A31" s="33" t="s">
        <v>17</v>
      </c>
      <c r="B31" s="49"/>
      <c r="C31" s="4"/>
      <c r="D31" s="4"/>
      <c r="E31" s="4"/>
      <c r="F31" s="4"/>
      <c r="G31" s="4"/>
      <c r="H31" s="4"/>
      <c r="I31" s="4"/>
      <c r="J31" s="4">
        <v>5</v>
      </c>
      <c r="K31" s="4"/>
      <c r="L31" s="29">
        <v>5</v>
      </c>
      <c r="M31" s="29">
        <v>5</v>
      </c>
      <c r="N31" s="29">
        <v>20</v>
      </c>
      <c r="O31" s="29">
        <v>20</v>
      </c>
      <c r="P31" s="4">
        <v>60</v>
      </c>
      <c r="Q31" s="4"/>
      <c r="S31" s="16"/>
      <c r="T31" s="11">
        <v>60</v>
      </c>
      <c r="X31" s="23"/>
    </row>
    <row r="32" spans="1:24" ht="12.75">
      <c r="A32" s="33" t="s">
        <v>25</v>
      </c>
      <c r="B32" s="49">
        <f t="shared" si="0"/>
        <v>110</v>
      </c>
      <c r="C32" s="4"/>
      <c r="D32" s="4">
        <v>100</v>
      </c>
      <c r="E32" s="4"/>
      <c r="F32" s="29">
        <v>10</v>
      </c>
      <c r="G32" s="4"/>
      <c r="H32" s="4"/>
      <c r="I32" s="4"/>
      <c r="J32" s="4"/>
      <c r="K32" s="4"/>
      <c r="L32" s="4"/>
      <c r="M32" s="4"/>
      <c r="N32" s="4">
        <v>5</v>
      </c>
      <c r="O32" s="4"/>
      <c r="P32" s="4"/>
      <c r="Q32" s="4"/>
      <c r="S32" s="16"/>
      <c r="T32" s="11"/>
      <c r="X32" s="23"/>
    </row>
    <row r="33" spans="1:24" ht="12.75">
      <c r="A33" s="33" t="s">
        <v>73</v>
      </c>
      <c r="B33" s="49">
        <f>C33+D33+E33+F33</f>
        <v>135</v>
      </c>
      <c r="C33" s="4"/>
      <c r="D33" s="4">
        <v>135</v>
      </c>
      <c r="E33" s="4"/>
      <c r="F33" s="4"/>
      <c r="G33" s="4"/>
      <c r="H33" s="4"/>
      <c r="I33" s="4"/>
      <c r="J33" s="4"/>
      <c r="K33" s="4"/>
      <c r="L33" s="4"/>
      <c r="M33" s="4"/>
      <c r="N33" s="41">
        <v>9</v>
      </c>
      <c r="O33" s="29">
        <v>8</v>
      </c>
      <c r="P33" s="4"/>
      <c r="Q33" s="4"/>
      <c r="S33" s="16"/>
      <c r="T33" s="11"/>
      <c r="X33" s="23"/>
    </row>
    <row r="34" spans="1:24" ht="12.75">
      <c r="A34" s="33" t="s">
        <v>19</v>
      </c>
      <c r="B34" s="49">
        <f>C34+D34+E34+F34</f>
        <v>9554</v>
      </c>
      <c r="C34" s="4">
        <f>SUM(C7:C33)</f>
        <v>135</v>
      </c>
      <c r="D34" s="4">
        <f>SUM(D7:D33)</f>
        <v>8793</v>
      </c>
      <c r="E34" s="4">
        <f>SUM(E6:E33)</f>
        <v>156</v>
      </c>
      <c r="F34" s="4">
        <f>SUM(F7:F33)</f>
        <v>470</v>
      </c>
      <c r="G34" s="4">
        <f aca="true" t="shared" si="1" ref="G34:O34">SUM(G7:G33)</f>
        <v>110</v>
      </c>
      <c r="H34" s="4">
        <f t="shared" si="1"/>
        <v>55</v>
      </c>
      <c r="I34" s="4">
        <f t="shared" si="1"/>
        <v>13</v>
      </c>
      <c r="J34" s="4">
        <f t="shared" si="1"/>
        <v>227</v>
      </c>
      <c r="K34" s="4">
        <f t="shared" si="1"/>
        <v>20</v>
      </c>
      <c r="L34" s="4">
        <f t="shared" si="1"/>
        <v>314</v>
      </c>
      <c r="M34" s="4">
        <f t="shared" si="1"/>
        <v>134</v>
      </c>
      <c r="N34" s="4">
        <f t="shared" si="1"/>
        <v>493</v>
      </c>
      <c r="O34" s="4">
        <f t="shared" si="1"/>
        <v>198</v>
      </c>
      <c r="P34" s="4">
        <f>SUM(P7:P33)</f>
        <v>426</v>
      </c>
      <c r="Q34" s="4">
        <f>SUM(Q7:Q33)</f>
        <v>10467</v>
      </c>
      <c r="S34" s="16"/>
      <c r="T34" s="4">
        <f>SUM(T7:T33)</f>
        <v>516</v>
      </c>
      <c r="X34" s="23"/>
    </row>
    <row r="35" spans="15:24" ht="12.75">
      <c r="O35" s="1"/>
      <c r="P35" s="1"/>
      <c r="X35" s="22"/>
    </row>
  </sheetData>
  <mergeCells count="5">
    <mergeCell ref="L5:O5"/>
    <mergeCell ref="G4:K4"/>
    <mergeCell ref="L4:P4"/>
    <mergeCell ref="B4:F4"/>
    <mergeCell ref="B5:F5"/>
  </mergeCells>
  <printOptions/>
  <pageMargins left="0.984251968503937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4:S34"/>
  <sheetViews>
    <sheetView zoomScale="75" zoomScaleNormal="75" workbookViewId="0" topLeftCell="A1">
      <selection activeCell="Q24" sqref="Q24"/>
    </sheetView>
  </sheetViews>
  <sheetFormatPr defaultColWidth="9.00390625" defaultRowHeight="12.75"/>
  <cols>
    <col min="1" max="1" width="18.625" style="0" customWidth="1"/>
    <col min="2" max="3" width="8.125" style="0" customWidth="1"/>
    <col min="4" max="4" width="7.125" style="0" customWidth="1"/>
    <col min="5" max="5" width="8.625" style="0" customWidth="1"/>
    <col min="6" max="6" width="6.875" style="0" hidden="1" customWidth="1"/>
    <col min="7" max="7" width="2.875" style="0" hidden="1" customWidth="1"/>
    <col min="10" max="10" width="6.75390625" style="0" customWidth="1"/>
    <col min="12" max="12" width="8.125" style="0" customWidth="1"/>
    <col min="13" max="13" width="6.75390625" style="0" customWidth="1"/>
    <col min="14" max="15" width="8.00390625" style="0" customWidth="1"/>
    <col min="16" max="16" width="6.875" style="0" customWidth="1"/>
    <col min="17" max="17" width="7.875" style="0" customWidth="1"/>
  </cols>
  <sheetData>
    <row r="4" spans="1:19" ht="12.75">
      <c r="A4" s="10" t="s">
        <v>26</v>
      </c>
      <c r="B4" s="12" t="s">
        <v>44</v>
      </c>
      <c r="C4" s="12" t="s">
        <v>41</v>
      </c>
      <c r="D4" s="32" t="s">
        <v>41</v>
      </c>
      <c r="E4" s="12" t="s">
        <v>61</v>
      </c>
      <c r="F4" s="34"/>
      <c r="G4" s="18"/>
      <c r="H4" s="79" t="s">
        <v>36</v>
      </c>
      <c r="I4" s="80"/>
      <c r="J4" s="81"/>
      <c r="K4" s="78" t="s">
        <v>40</v>
      </c>
      <c r="L4" s="76"/>
      <c r="M4" s="76"/>
      <c r="N4" s="76"/>
      <c r="O4" s="76"/>
      <c r="P4" s="77"/>
      <c r="Q4" s="15" t="s">
        <v>41</v>
      </c>
      <c r="R4" s="15" t="s">
        <v>66</v>
      </c>
      <c r="S4" s="15" t="s">
        <v>41</v>
      </c>
    </row>
    <row r="5" spans="1:19" ht="12.75">
      <c r="A5" s="5" t="s">
        <v>0</v>
      </c>
      <c r="B5" s="38" t="s">
        <v>42</v>
      </c>
      <c r="C5" s="38" t="s">
        <v>43</v>
      </c>
      <c r="D5" s="45" t="s">
        <v>65</v>
      </c>
      <c r="E5" s="38" t="s">
        <v>62</v>
      </c>
      <c r="F5" s="34" t="s">
        <v>31</v>
      </c>
      <c r="G5" s="34"/>
      <c r="H5" s="82" t="s">
        <v>37</v>
      </c>
      <c r="I5" s="83"/>
      <c r="J5" s="84"/>
      <c r="K5" s="15" t="s">
        <v>46</v>
      </c>
      <c r="L5" s="16" t="s">
        <v>53</v>
      </c>
      <c r="M5" s="12"/>
      <c r="N5" s="16"/>
      <c r="O5" s="15"/>
      <c r="P5" s="15"/>
      <c r="Q5" s="8" t="s">
        <v>48</v>
      </c>
      <c r="R5" s="8" t="s">
        <v>67</v>
      </c>
      <c r="S5" s="8" t="s">
        <v>77</v>
      </c>
    </row>
    <row r="6" spans="1:19" ht="12.75">
      <c r="A6" s="6"/>
      <c r="B6" s="35" t="s">
        <v>45</v>
      </c>
      <c r="C6" s="35" t="s">
        <v>71</v>
      </c>
      <c r="D6" s="3" t="s">
        <v>28</v>
      </c>
      <c r="E6" s="35" t="s">
        <v>63</v>
      </c>
      <c r="F6" s="49" t="s">
        <v>27</v>
      </c>
      <c r="G6" s="24" t="s">
        <v>29</v>
      </c>
      <c r="H6" s="11" t="s">
        <v>30</v>
      </c>
      <c r="I6" s="30" t="s">
        <v>38</v>
      </c>
      <c r="J6" s="24" t="s">
        <v>39</v>
      </c>
      <c r="K6" s="3" t="s">
        <v>47</v>
      </c>
      <c r="L6" s="30" t="s">
        <v>54</v>
      </c>
      <c r="M6" s="3" t="s">
        <v>34</v>
      </c>
      <c r="N6" s="30" t="s">
        <v>58</v>
      </c>
      <c r="O6" s="3" t="s">
        <v>59</v>
      </c>
      <c r="P6" s="3" t="s">
        <v>35</v>
      </c>
      <c r="Q6" s="19" t="s">
        <v>28</v>
      </c>
      <c r="R6" s="3" t="s">
        <v>68</v>
      </c>
      <c r="S6" s="3" t="s">
        <v>78</v>
      </c>
    </row>
    <row r="7" spans="1:19" ht="12.75">
      <c r="A7" s="33" t="s">
        <v>1</v>
      </c>
      <c r="B7" s="4"/>
      <c r="C7" s="4"/>
      <c r="D7" s="4"/>
      <c r="E7" s="11">
        <v>80</v>
      </c>
      <c r="F7" s="4">
        <v>50</v>
      </c>
      <c r="G7" s="37">
        <f>F7/Лист4!E7*100</f>
        <v>333.33333333333337</v>
      </c>
      <c r="H7" s="40">
        <v>1095</v>
      </c>
      <c r="I7" s="29">
        <f>K7+L7+M7+N7+O7+P7</f>
        <v>1105</v>
      </c>
      <c r="J7" s="43">
        <v>100</v>
      </c>
      <c r="K7" s="4">
        <v>455</v>
      </c>
      <c r="L7" s="4">
        <v>480</v>
      </c>
      <c r="M7" s="4">
        <v>50</v>
      </c>
      <c r="N7" s="4">
        <v>35</v>
      </c>
      <c r="O7" s="4">
        <v>30</v>
      </c>
      <c r="P7" s="4">
        <v>55</v>
      </c>
      <c r="Q7" s="3">
        <v>5</v>
      </c>
      <c r="R7" s="4">
        <v>35</v>
      </c>
      <c r="S7" s="4"/>
    </row>
    <row r="8" spans="1:19" ht="12.75">
      <c r="A8" s="33" t="s">
        <v>2</v>
      </c>
      <c r="B8" s="4"/>
      <c r="C8" s="4">
        <v>4</v>
      </c>
      <c r="D8" s="4">
        <v>30</v>
      </c>
      <c r="E8" s="4"/>
      <c r="F8" s="4"/>
      <c r="G8" s="24"/>
      <c r="H8" s="29">
        <v>830</v>
      </c>
      <c r="I8" s="29">
        <v>830</v>
      </c>
      <c r="J8" s="43">
        <f>I8/H8*100</f>
        <v>100</v>
      </c>
      <c r="K8" s="4">
        <v>460</v>
      </c>
      <c r="L8" s="4">
        <v>250</v>
      </c>
      <c r="M8" s="4">
        <v>45</v>
      </c>
      <c r="N8" s="4">
        <v>30</v>
      </c>
      <c r="O8" s="4">
        <v>25</v>
      </c>
      <c r="P8" s="4">
        <v>6</v>
      </c>
      <c r="Q8" s="4">
        <v>15</v>
      </c>
      <c r="R8" s="4">
        <v>20</v>
      </c>
      <c r="S8" s="4">
        <v>30</v>
      </c>
    </row>
    <row r="9" spans="1:19" ht="12.75">
      <c r="A9" s="33" t="s">
        <v>32</v>
      </c>
      <c r="B9" s="4"/>
      <c r="C9" s="4"/>
      <c r="D9" s="4"/>
      <c r="E9" s="4"/>
      <c r="F9" s="4"/>
      <c r="G9" s="24"/>
      <c r="H9" s="29">
        <v>290</v>
      </c>
      <c r="I9" s="29">
        <f>K9+L9+M9+N9+O9+P9</f>
        <v>453</v>
      </c>
      <c r="J9" s="43">
        <v>100</v>
      </c>
      <c r="K9" s="4">
        <v>248</v>
      </c>
      <c r="L9" s="4">
        <v>175</v>
      </c>
      <c r="M9" s="4"/>
      <c r="N9" s="4"/>
      <c r="O9" s="4">
        <v>30</v>
      </c>
      <c r="P9" s="4"/>
      <c r="Q9" s="4"/>
      <c r="R9" s="4"/>
      <c r="S9" s="4">
        <v>30</v>
      </c>
    </row>
    <row r="10" spans="1:19" ht="12.75">
      <c r="A10" s="33" t="s">
        <v>3</v>
      </c>
      <c r="B10" s="4"/>
      <c r="C10" s="4"/>
      <c r="D10" s="4"/>
      <c r="E10" s="4"/>
      <c r="F10" s="4"/>
      <c r="G10" s="24"/>
      <c r="H10" s="29">
        <v>719</v>
      </c>
      <c r="I10" s="29">
        <f aca="true" t="shared" si="0" ref="I10:I34">K10+L10+M10+P10+N10+O10</f>
        <v>780</v>
      </c>
      <c r="J10" s="43">
        <v>100</v>
      </c>
      <c r="K10" s="4">
        <v>244</v>
      </c>
      <c r="L10" s="4">
        <v>300</v>
      </c>
      <c r="M10" s="4">
        <v>163</v>
      </c>
      <c r="N10" s="4">
        <v>23</v>
      </c>
      <c r="O10" s="4">
        <v>50</v>
      </c>
      <c r="P10" s="4"/>
      <c r="Q10" s="4"/>
      <c r="R10" s="29">
        <v>21</v>
      </c>
      <c r="S10" s="4">
        <v>10</v>
      </c>
    </row>
    <row r="11" spans="1:19" ht="12.75">
      <c r="A11" s="33" t="s">
        <v>4</v>
      </c>
      <c r="B11" s="4"/>
      <c r="C11" s="4"/>
      <c r="D11" s="4"/>
      <c r="E11" s="4"/>
      <c r="F11" s="4"/>
      <c r="G11" s="24"/>
      <c r="H11" s="29">
        <v>508</v>
      </c>
      <c r="I11" s="29">
        <f t="shared" si="0"/>
        <v>598</v>
      </c>
      <c r="J11" s="43">
        <v>100</v>
      </c>
      <c r="K11" s="4">
        <v>344</v>
      </c>
      <c r="L11" s="4">
        <v>170</v>
      </c>
      <c r="M11" s="4">
        <v>49</v>
      </c>
      <c r="N11" s="4"/>
      <c r="O11" s="4">
        <v>25</v>
      </c>
      <c r="P11" s="4">
        <v>10</v>
      </c>
      <c r="Q11" s="4">
        <v>8</v>
      </c>
      <c r="R11" s="29">
        <v>10</v>
      </c>
      <c r="S11" s="4"/>
    </row>
    <row r="12" spans="1:19" ht="12.75">
      <c r="A12" s="33" t="s">
        <v>5</v>
      </c>
      <c r="B12" s="4"/>
      <c r="C12" s="4"/>
      <c r="D12" s="4"/>
      <c r="E12" s="4"/>
      <c r="F12" s="4"/>
      <c r="G12" s="24"/>
      <c r="H12" s="4">
        <v>345</v>
      </c>
      <c r="I12" s="11">
        <f t="shared" si="0"/>
        <v>298</v>
      </c>
      <c r="J12" s="9">
        <f>I12/H12*100</f>
        <v>86.37681159420289</v>
      </c>
      <c r="K12" s="4">
        <v>186</v>
      </c>
      <c r="L12" s="4">
        <v>67</v>
      </c>
      <c r="M12" s="4">
        <v>45</v>
      </c>
      <c r="N12" s="4"/>
      <c r="O12" s="4"/>
      <c r="P12" s="4"/>
      <c r="Q12" s="4">
        <v>5</v>
      </c>
      <c r="R12" s="4">
        <v>2.5</v>
      </c>
      <c r="S12" s="4"/>
    </row>
    <row r="13" spans="1:19" ht="12.75">
      <c r="A13" s="33" t="s">
        <v>6</v>
      </c>
      <c r="B13" s="4"/>
      <c r="C13" s="4"/>
      <c r="D13" s="4"/>
      <c r="E13" s="4"/>
      <c r="F13" s="4"/>
      <c r="G13" s="24"/>
      <c r="H13" s="41">
        <v>241</v>
      </c>
      <c r="I13" s="29">
        <f t="shared" si="0"/>
        <v>320</v>
      </c>
      <c r="J13" s="42">
        <v>100</v>
      </c>
      <c r="K13" s="4">
        <v>290</v>
      </c>
      <c r="L13" s="4">
        <v>30</v>
      </c>
      <c r="M13" s="4"/>
      <c r="N13" s="4"/>
      <c r="O13" s="4"/>
      <c r="P13" s="4"/>
      <c r="Q13" s="4">
        <v>5</v>
      </c>
      <c r="R13" s="29">
        <v>10</v>
      </c>
      <c r="S13" s="4"/>
    </row>
    <row r="14" spans="1:19" ht="12.75">
      <c r="A14" s="33" t="s">
        <v>33</v>
      </c>
      <c r="B14" s="4"/>
      <c r="C14" s="4"/>
      <c r="D14" s="4"/>
      <c r="E14" s="4"/>
      <c r="F14" s="4"/>
      <c r="G14" s="24"/>
      <c r="H14" s="29">
        <v>235</v>
      </c>
      <c r="I14" s="29">
        <f t="shared" si="0"/>
        <v>481</v>
      </c>
      <c r="J14" s="43">
        <v>100</v>
      </c>
      <c r="K14" s="4">
        <v>250</v>
      </c>
      <c r="L14" s="4">
        <v>86</v>
      </c>
      <c r="M14" s="4">
        <v>100</v>
      </c>
      <c r="N14" s="4">
        <v>30</v>
      </c>
      <c r="O14" s="4">
        <v>15</v>
      </c>
      <c r="P14" s="4"/>
      <c r="Q14" s="4"/>
      <c r="R14" s="4">
        <v>10</v>
      </c>
      <c r="S14" s="4"/>
    </row>
    <row r="15" spans="1:19" ht="12.75">
      <c r="A15" s="33" t="s">
        <v>23</v>
      </c>
      <c r="B15" s="4"/>
      <c r="C15" s="4"/>
      <c r="D15" s="4"/>
      <c r="E15" s="4"/>
      <c r="F15" s="4"/>
      <c r="G15" s="24"/>
      <c r="H15" s="4">
        <v>780</v>
      </c>
      <c r="I15" s="11">
        <f t="shared" si="0"/>
        <v>665</v>
      </c>
      <c r="J15" s="9">
        <f>I15/H15*100</f>
        <v>85.25641025641025</v>
      </c>
      <c r="K15" s="4">
        <v>435</v>
      </c>
      <c r="L15" s="4">
        <v>170</v>
      </c>
      <c r="M15" s="4">
        <v>60</v>
      </c>
      <c r="N15" s="4"/>
      <c r="O15" s="4"/>
      <c r="P15" s="4"/>
      <c r="Q15" s="4">
        <v>6</v>
      </c>
      <c r="R15" s="4">
        <v>4</v>
      </c>
      <c r="S15" s="4"/>
    </row>
    <row r="16" spans="1:19" ht="12.75">
      <c r="A16" s="33" t="s">
        <v>20</v>
      </c>
      <c r="B16" s="4"/>
      <c r="C16" s="4"/>
      <c r="D16" s="4"/>
      <c r="E16" s="4"/>
      <c r="F16" s="4"/>
      <c r="G16" s="24"/>
      <c r="H16" s="29">
        <v>300</v>
      </c>
      <c r="I16" s="29">
        <f t="shared" si="0"/>
        <v>298</v>
      </c>
      <c r="J16" s="43">
        <v>100</v>
      </c>
      <c r="K16" s="4">
        <v>123</v>
      </c>
      <c r="L16" s="4">
        <v>130</v>
      </c>
      <c r="M16" s="4">
        <v>25</v>
      </c>
      <c r="N16" s="4"/>
      <c r="O16" s="4">
        <v>20</v>
      </c>
      <c r="P16" s="4"/>
      <c r="Q16" s="4">
        <v>4</v>
      </c>
      <c r="R16" s="29">
        <v>3</v>
      </c>
      <c r="S16" s="4"/>
    </row>
    <row r="17" spans="1:19" ht="12.75">
      <c r="A17" s="33" t="s">
        <v>21</v>
      </c>
      <c r="B17" s="4"/>
      <c r="C17" s="4">
        <v>6</v>
      </c>
      <c r="D17" s="4"/>
      <c r="E17" s="4"/>
      <c r="F17" s="4"/>
      <c r="G17" s="24"/>
      <c r="H17" s="29">
        <v>330</v>
      </c>
      <c r="I17" s="29">
        <f t="shared" si="0"/>
        <v>343</v>
      </c>
      <c r="J17" s="43">
        <v>100</v>
      </c>
      <c r="K17" s="4">
        <v>160</v>
      </c>
      <c r="L17" s="4">
        <v>135</v>
      </c>
      <c r="M17" s="4">
        <v>35</v>
      </c>
      <c r="N17" s="4"/>
      <c r="O17" s="4">
        <v>10</v>
      </c>
      <c r="P17" s="4">
        <v>3</v>
      </c>
      <c r="Q17" s="4">
        <v>7</v>
      </c>
      <c r="R17" s="41">
        <v>8</v>
      </c>
      <c r="S17" s="4"/>
    </row>
    <row r="18" spans="1:19" ht="12.75">
      <c r="A18" s="33" t="s">
        <v>7</v>
      </c>
      <c r="B18" s="4">
        <v>5</v>
      </c>
      <c r="C18" s="4">
        <v>5</v>
      </c>
      <c r="D18" s="4"/>
      <c r="E18" s="4">
        <v>100</v>
      </c>
      <c r="F18" s="4">
        <v>200</v>
      </c>
      <c r="G18" s="37">
        <f>F18/Лист4!E18*100</f>
        <v>1000</v>
      </c>
      <c r="H18" s="41">
        <v>379</v>
      </c>
      <c r="I18" s="29">
        <f t="shared" si="0"/>
        <v>409</v>
      </c>
      <c r="J18" s="42">
        <v>100</v>
      </c>
      <c r="K18" s="4">
        <v>184</v>
      </c>
      <c r="L18" s="4">
        <v>150</v>
      </c>
      <c r="M18" s="4">
        <v>50</v>
      </c>
      <c r="N18" s="4"/>
      <c r="O18" s="4">
        <v>5</v>
      </c>
      <c r="P18" s="4">
        <v>20</v>
      </c>
      <c r="Q18" s="4">
        <v>12</v>
      </c>
      <c r="R18" s="29">
        <v>15</v>
      </c>
      <c r="S18" s="4"/>
    </row>
    <row r="19" spans="1:19" ht="12.75">
      <c r="A19" s="33" t="s">
        <v>24</v>
      </c>
      <c r="B19" s="4"/>
      <c r="C19" s="4"/>
      <c r="D19" s="4"/>
      <c r="E19" s="4"/>
      <c r="F19" s="4"/>
      <c r="G19" s="24"/>
      <c r="H19" s="4"/>
      <c r="I19" s="11">
        <f t="shared" si="0"/>
        <v>420</v>
      </c>
      <c r="J19" s="9"/>
      <c r="K19" s="4">
        <v>420</v>
      </c>
      <c r="L19" s="4"/>
      <c r="M19" s="4"/>
      <c r="N19" s="4"/>
      <c r="O19" s="4"/>
      <c r="P19" s="4"/>
      <c r="Q19" s="4"/>
      <c r="R19" s="4"/>
      <c r="S19" s="4"/>
    </row>
    <row r="20" spans="1:19" ht="12.75">
      <c r="A20" s="33" t="s">
        <v>98</v>
      </c>
      <c r="B20" s="4"/>
      <c r="C20" s="4"/>
      <c r="D20" s="4"/>
      <c r="E20" s="4"/>
      <c r="F20" s="4"/>
      <c r="G20" s="24"/>
      <c r="H20" s="4"/>
      <c r="I20" s="11">
        <f t="shared" si="0"/>
        <v>350</v>
      </c>
      <c r="J20" s="44"/>
      <c r="K20" s="4">
        <v>270</v>
      </c>
      <c r="L20" s="4">
        <v>80</v>
      </c>
      <c r="M20" s="4"/>
      <c r="N20" s="4"/>
      <c r="O20" s="4"/>
      <c r="P20" s="4"/>
      <c r="Q20" s="4"/>
      <c r="R20" s="4"/>
      <c r="S20" s="4"/>
    </row>
    <row r="21" spans="1:19" ht="12.75">
      <c r="A21" s="33" t="s">
        <v>8</v>
      </c>
      <c r="B21" s="4"/>
      <c r="C21" s="4">
        <v>9</v>
      </c>
      <c r="D21" s="4"/>
      <c r="E21" s="4"/>
      <c r="F21" s="4"/>
      <c r="G21" s="24"/>
      <c r="H21" s="29">
        <v>440</v>
      </c>
      <c r="I21" s="29">
        <f t="shared" si="0"/>
        <v>522</v>
      </c>
      <c r="J21" s="43">
        <v>100</v>
      </c>
      <c r="K21" s="4">
        <v>170</v>
      </c>
      <c r="L21" s="4">
        <v>230</v>
      </c>
      <c r="M21" s="4">
        <v>97</v>
      </c>
      <c r="N21" s="4"/>
      <c r="O21" s="4">
        <v>20</v>
      </c>
      <c r="P21" s="4">
        <v>5</v>
      </c>
      <c r="Q21" s="4">
        <v>17</v>
      </c>
      <c r="R21" s="29">
        <v>12</v>
      </c>
      <c r="S21" s="4"/>
    </row>
    <row r="22" spans="1:19" ht="12.75">
      <c r="A22" s="33" t="s">
        <v>9</v>
      </c>
      <c r="B22" s="4"/>
      <c r="C22" s="4"/>
      <c r="D22" s="4"/>
      <c r="E22" s="4"/>
      <c r="F22" s="4"/>
      <c r="G22" s="24"/>
      <c r="H22" s="29">
        <v>358</v>
      </c>
      <c r="I22" s="29">
        <f t="shared" si="0"/>
        <v>453</v>
      </c>
      <c r="J22" s="43">
        <v>100</v>
      </c>
      <c r="K22" s="4">
        <v>226</v>
      </c>
      <c r="L22" s="4">
        <v>187</v>
      </c>
      <c r="M22" s="4">
        <v>20</v>
      </c>
      <c r="N22" s="4"/>
      <c r="O22" s="4">
        <v>20</v>
      </c>
      <c r="P22" s="4"/>
      <c r="Q22" s="4">
        <v>11</v>
      </c>
      <c r="R22" s="29">
        <v>13</v>
      </c>
      <c r="S22" s="4"/>
    </row>
    <row r="23" spans="1:19" ht="12.75">
      <c r="A23" s="33" t="s">
        <v>10</v>
      </c>
      <c r="B23" s="4"/>
      <c r="C23" s="4">
        <v>3</v>
      </c>
      <c r="D23" s="4"/>
      <c r="E23" s="4"/>
      <c r="F23" s="4"/>
      <c r="G23" s="24"/>
      <c r="H23" s="29">
        <v>400</v>
      </c>
      <c r="I23" s="29">
        <f t="shared" si="0"/>
        <v>510</v>
      </c>
      <c r="J23" s="43">
        <v>100</v>
      </c>
      <c r="K23" s="4">
        <v>250</v>
      </c>
      <c r="L23" s="4">
        <v>220</v>
      </c>
      <c r="M23" s="4">
        <v>30</v>
      </c>
      <c r="N23" s="4"/>
      <c r="O23" s="4">
        <v>10</v>
      </c>
      <c r="P23" s="4"/>
      <c r="Q23" s="4">
        <v>19</v>
      </c>
      <c r="R23" s="29">
        <v>15</v>
      </c>
      <c r="S23" s="4"/>
    </row>
    <row r="24" spans="1:19" ht="12.75">
      <c r="A24" s="33" t="s">
        <v>11</v>
      </c>
      <c r="B24" s="4"/>
      <c r="C24" s="4"/>
      <c r="D24" s="4"/>
      <c r="E24" s="4"/>
      <c r="F24" s="4"/>
      <c r="G24" s="24"/>
      <c r="H24" s="29">
        <v>320</v>
      </c>
      <c r="I24" s="29">
        <f t="shared" si="0"/>
        <v>320</v>
      </c>
      <c r="J24" s="43">
        <v>100</v>
      </c>
      <c r="K24" s="4">
        <v>120</v>
      </c>
      <c r="L24" s="4">
        <v>200</v>
      </c>
      <c r="M24" s="4"/>
      <c r="N24" s="4"/>
      <c r="O24" s="4"/>
      <c r="P24" s="4"/>
      <c r="Q24" s="4">
        <v>12</v>
      </c>
      <c r="R24" s="29">
        <v>8</v>
      </c>
      <c r="S24" s="4"/>
    </row>
    <row r="25" spans="1:19" ht="12.75">
      <c r="A25" s="33" t="s">
        <v>12</v>
      </c>
      <c r="B25" s="4"/>
      <c r="C25" s="4"/>
      <c r="D25" s="4"/>
      <c r="E25" s="4"/>
      <c r="F25" s="4"/>
      <c r="G25" s="24"/>
      <c r="H25" s="29">
        <v>325</v>
      </c>
      <c r="I25" s="29">
        <f t="shared" si="0"/>
        <v>469</v>
      </c>
      <c r="J25" s="43">
        <v>100</v>
      </c>
      <c r="K25" s="4">
        <v>181</v>
      </c>
      <c r="L25" s="4">
        <v>240</v>
      </c>
      <c r="M25" s="4">
        <v>28</v>
      </c>
      <c r="N25" s="4"/>
      <c r="O25" s="4">
        <v>20</v>
      </c>
      <c r="P25" s="4"/>
      <c r="Q25" s="4"/>
      <c r="R25" s="4"/>
      <c r="S25" s="4"/>
    </row>
    <row r="26" spans="1:19" ht="12.75">
      <c r="A26" s="33" t="s">
        <v>13</v>
      </c>
      <c r="B26" s="4"/>
      <c r="C26" s="4"/>
      <c r="D26" s="4"/>
      <c r="E26" s="4"/>
      <c r="F26" s="4"/>
      <c r="G26" s="24"/>
      <c r="H26" s="29">
        <v>485</v>
      </c>
      <c r="I26" s="29">
        <f t="shared" si="0"/>
        <v>503</v>
      </c>
      <c r="J26" s="43">
        <v>100</v>
      </c>
      <c r="K26" s="4">
        <v>220</v>
      </c>
      <c r="L26" s="4">
        <v>200</v>
      </c>
      <c r="M26" s="4">
        <v>50</v>
      </c>
      <c r="N26" s="4"/>
      <c r="O26" s="4">
        <v>25</v>
      </c>
      <c r="P26" s="4">
        <v>8</v>
      </c>
      <c r="Q26" s="4">
        <v>8</v>
      </c>
      <c r="R26" s="29">
        <v>25</v>
      </c>
      <c r="S26" s="4"/>
    </row>
    <row r="27" spans="1:19" ht="12.75">
      <c r="A27" s="33" t="s">
        <v>14</v>
      </c>
      <c r="B27" s="4"/>
      <c r="C27" s="4"/>
      <c r="D27" s="4"/>
      <c r="E27" s="4"/>
      <c r="F27" s="4"/>
      <c r="G27" s="24"/>
      <c r="H27" s="4">
        <v>410</v>
      </c>
      <c r="I27" s="11">
        <f t="shared" si="0"/>
        <v>215</v>
      </c>
      <c r="J27" s="9">
        <f>I27/H27*100</f>
        <v>52.4390243902439</v>
      </c>
      <c r="K27" s="4">
        <v>160</v>
      </c>
      <c r="L27" s="4">
        <v>45</v>
      </c>
      <c r="M27" s="4"/>
      <c r="N27" s="4"/>
      <c r="O27" s="4">
        <v>10</v>
      </c>
      <c r="P27" s="4"/>
      <c r="Q27" s="4"/>
      <c r="R27" s="4"/>
      <c r="S27" s="4"/>
    </row>
    <row r="28" spans="1:19" ht="12.75">
      <c r="A28" s="33" t="s">
        <v>15</v>
      </c>
      <c r="B28" s="4"/>
      <c r="C28" s="4"/>
      <c r="D28" s="4"/>
      <c r="E28" s="4"/>
      <c r="F28" s="4"/>
      <c r="G28" s="24"/>
      <c r="H28" s="4">
        <v>446</v>
      </c>
      <c r="I28" s="11">
        <f t="shared" si="0"/>
        <v>456</v>
      </c>
      <c r="J28" s="9">
        <f>I28/H28*100</f>
        <v>102.24215246636771</v>
      </c>
      <c r="K28" s="4">
        <v>235</v>
      </c>
      <c r="L28" s="4">
        <v>173</v>
      </c>
      <c r="M28" s="4">
        <v>48</v>
      </c>
      <c r="N28" s="4"/>
      <c r="O28" s="4"/>
      <c r="P28" s="4"/>
      <c r="Q28" s="4"/>
      <c r="R28" s="4"/>
      <c r="S28" s="4"/>
    </row>
    <row r="29" spans="1:19" ht="12.75">
      <c r="A29" s="33" t="s">
        <v>16</v>
      </c>
      <c r="B29" s="4"/>
      <c r="C29" s="4">
        <v>7</v>
      </c>
      <c r="D29" s="4"/>
      <c r="E29" s="4">
        <v>30</v>
      </c>
      <c r="F29" s="4">
        <v>113</v>
      </c>
      <c r="G29" s="37">
        <f>F29/Лист4!E29*100</f>
        <v>451.99999999999994</v>
      </c>
      <c r="H29" s="29">
        <v>665</v>
      </c>
      <c r="I29" s="29">
        <f t="shared" si="0"/>
        <v>854</v>
      </c>
      <c r="J29" s="43">
        <v>100</v>
      </c>
      <c r="K29" s="4">
        <v>426</v>
      </c>
      <c r="L29" s="4">
        <v>254</v>
      </c>
      <c r="M29" s="4">
        <v>30</v>
      </c>
      <c r="N29" s="4"/>
      <c r="O29" s="4">
        <v>53</v>
      </c>
      <c r="P29" s="4">
        <v>91</v>
      </c>
      <c r="Q29" s="4">
        <v>8</v>
      </c>
      <c r="R29" s="29">
        <v>46</v>
      </c>
      <c r="S29" s="4"/>
    </row>
    <row r="30" spans="1:19" ht="12.75">
      <c r="A30" s="33" t="s">
        <v>18</v>
      </c>
      <c r="B30" s="4"/>
      <c r="C30" s="4"/>
      <c r="D30" s="4"/>
      <c r="E30" s="4"/>
      <c r="F30" s="4"/>
      <c r="G30" s="24"/>
      <c r="H30" s="41">
        <v>310</v>
      </c>
      <c r="I30" s="41">
        <f t="shared" si="0"/>
        <v>344</v>
      </c>
      <c r="J30" s="42">
        <f>I30/H30*100</f>
        <v>110.96774193548387</v>
      </c>
      <c r="K30" s="4">
        <v>208</v>
      </c>
      <c r="L30" s="4">
        <v>68</v>
      </c>
      <c r="M30" s="4">
        <v>58</v>
      </c>
      <c r="N30" s="4"/>
      <c r="O30" s="4">
        <v>10</v>
      </c>
      <c r="P30" s="4"/>
      <c r="Q30" s="4"/>
      <c r="R30" s="4"/>
      <c r="S30" s="4"/>
    </row>
    <row r="31" spans="1:19" ht="12.75">
      <c r="A31" s="33" t="s">
        <v>17</v>
      </c>
      <c r="B31" s="4"/>
      <c r="C31" s="4"/>
      <c r="D31" s="4"/>
      <c r="E31" s="4"/>
      <c r="F31" s="4"/>
      <c r="G31" s="24"/>
      <c r="H31" s="29">
        <v>381</v>
      </c>
      <c r="I31" s="29">
        <f t="shared" si="0"/>
        <v>401</v>
      </c>
      <c r="J31" s="43">
        <v>100</v>
      </c>
      <c r="K31" s="4">
        <v>245</v>
      </c>
      <c r="L31" s="4">
        <v>121</v>
      </c>
      <c r="M31" s="4">
        <v>30</v>
      </c>
      <c r="N31" s="4"/>
      <c r="O31" s="4"/>
      <c r="P31" s="4">
        <v>5</v>
      </c>
      <c r="Q31" s="4">
        <v>5</v>
      </c>
      <c r="R31" s="29">
        <v>2</v>
      </c>
      <c r="S31" s="4"/>
    </row>
    <row r="32" spans="1:19" ht="12.75">
      <c r="A32" s="33" t="s">
        <v>25</v>
      </c>
      <c r="B32" s="4"/>
      <c r="C32" s="4"/>
      <c r="D32" s="4"/>
      <c r="E32" s="4"/>
      <c r="F32" s="4"/>
      <c r="G32" s="24"/>
      <c r="H32" s="4">
        <v>337</v>
      </c>
      <c r="I32" s="11">
        <f t="shared" si="0"/>
        <v>115</v>
      </c>
      <c r="J32" s="9">
        <f>I32/H32*100</f>
        <v>34.124629080118694</v>
      </c>
      <c r="K32" s="4">
        <v>80</v>
      </c>
      <c r="L32" s="4">
        <v>35</v>
      </c>
      <c r="M32" s="4"/>
      <c r="N32" s="4"/>
      <c r="O32" s="4"/>
      <c r="P32" s="4"/>
      <c r="Q32" s="4">
        <v>3</v>
      </c>
      <c r="R32" s="4"/>
      <c r="S32" s="4"/>
    </row>
    <row r="33" spans="1:19" ht="12.75">
      <c r="A33" s="33"/>
      <c r="B33" s="4"/>
      <c r="C33" s="4"/>
      <c r="D33" s="4"/>
      <c r="E33" s="4"/>
      <c r="F33" s="4"/>
      <c r="G33" s="24"/>
      <c r="H33" s="29">
        <v>160</v>
      </c>
      <c r="I33" s="29">
        <f t="shared" si="0"/>
        <v>230</v>
      </c>
      <c r="J33" s="43">
        <v>100</v>
      </c>
      <c r="K33" s="4">
        <v>100</v>
      </c>
      <c r="L33" s="4">
        <v>98</v>
      </c>
      <c r="M33" s="4">
        <v>32</v>
      </c>
      <c r="N33" s="4"/>
      <c r="O33" s="4"/>
      <c r="P33" s="4"/>
      <c r="Q33" s="4"/>
      <c r="R33" s="4"/>
      <c r="S33" s="4"/>
    </row>
    <row r="34" spans="1:19" ht="12.75">
      <c r="A34" s="33" t="s">
        <v>19</v>
      </c>
      <c r="B34" s="4">
        <f>SUM(B7:B33)</f>
        <v>5</v>
      </c>
      <c r="C34" s="4">
        <f>SUM(C7:C33)</f>
        <v>34</v>
      </c>
      <c r="D34" s="4">
        <f>SUM(D7:D33)</f>
        <v>30</v>
      </c>
      <c r="E34" s="4">
        <f>SUM(E7:E33)</f>
        <v>210</v>
      </c>
      <c r="F34" s="4">
        <f>SUM(F7:F33)</f>
        <v>363</v>
      </c>
      <c r="G34" s="37">
        <f>F34/Лист4!E34*100</f>
        <v>106.4516129032258</v>
      </c>
      <c r="H34" s="4">
        <v>11089</v>
      </c>
      <c r="I34" s="11">
        <f t="shared" si="0"/>
        <v>12728</v>
      </c>
      <c r="J34" s="9">
        <v>100</v>
      </c>
      <c r="K34" s="4">
        <f aca="true" t="shared" si="1" ref="K34:P34">SUM(K7:K33)</f>
        <v>6690</v>
      </c>
      <c r="L34" s="4">
        <f t="shared" si="1"/>
        <v>4294</v>
      </c>
      <c r="M34" s="4">
        <f t="shared" si="1"/>
        <v>1045</v>
      </c>
      <c r="N34" s="4">
        <f t="shared" si="1"/>
        <v>118</v>
      </c>
      <c r="O34" s="4">
        <f t="shared" si="1"/>
        <v>378</v>
      </c>
      <c r="P34" s="4">
        <f t="shared" si="1"/>
        <v>203</v>
      </c>
      <c r="Q34" s="4">
        <v>150</v>
      </c>
      <c r="R34" s="4">
        <f>SUM(R7:R33)</f>
        <v>259.5</v>
      </c>
      <c r="S34" s="4">
        <f>SUM(D7:D33)</f>
        <v>30</v>
      </c>
    </row>
  </sheetData>
  <mergeCells count="3">
    <mergeCell ref="H5:J5"/>
    <mergeCell ref="H4:J4"/>
    <mergeCell ref="K4:P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P34"/>
  <sheetViews>
    <sheetView zoomScale="75" zoomScaleNormal="75" workbookViewId="0" topLeftCell="A1">
      <selection activeCell="F27" sqref="F27"/>
    </sheetView>
  </sheetViews>
  <sheetFormatPr defaultColWidth="9.00390625" defaultRowHeight="12.75"/>
  <cols>
    <col min="1" max="1" width="19.00390625" style="0" customWidth="1"/>
  </cols>
  <sheetData>
    <row r="2" spans="1:4" ht="14.25">
      <c r="A2" s="85"/>
      <c r="B2" s="85"/>
      <c r="C2" s="85"/>
      <c r="D2" s="85"/>
    </row>
    <row r="3" spans="1:4" ht="14.25">
      <c r="A3" s="50"/>
      <c r="B3" s="50"/>
      <c r="C3" s="50"/>
      <c r="D3" s="50"/>
    </row>
    <row r="4" spans="1:11" ht="12.75">
      <c r="A4" s="10" t="s">
        <v>26</v>
      </c>
      <c r="B4" s="32" t="s">
        <v>64</v>
      </c>
      <c r="C4" s="36"/>
      <c r="D4" s="20"/>
      <c r="E4" s="79" t="s">
        <v>49</v>
      </c>
      <c r="F4" s="80"/>
      <c r="G4" s="80"/>
      <c r="H4" s="79" t="s">
        <v>52</v>
      </c>
      <c r="I4" s="80"/>
      <c r="J4" s="80"/>
      <c r="K4" s="32" t="s">
        <v>41</v>
      </c>
    </row>
    <row r="5" spans="1:16" ht="12.75">
      <c r="A5" s="5" t="s">
        <v>0</v>
      </c>
      <c r="B5" s="46" t="s">
        <v>50</v>
      </c>
      <c r="C5" s="47"/>
      <c r="D5" s="48"/>
      <c r="E5" s="82" t="s">
        <v>51</v>
      </c>
      <c r="F5" s="83"/>
      <c r="G5" s="84"/>
      <c r="H5" s="82" t="s">
        <v>51</v>
      </c>
      <c r="I5" s="83"/>
      <c r="J5" s="83"/>
      <c r="K5" s="45" t="s">
        <v>75</v>
      </c>
      <c r="N5" t="s">
        <v>55</v>
      </c>
      <c r="O5" s="31" t="s">
        <v>56</v>
      </c>
      <c r="P5" s="31" t="s">
        <v>57</v>
      </c>
    </row>
    <row r="6" spans="1:11" ht="12.75">
      <c r="A6" s="6"/>
      <c r="B6" s="11" t="s">
        <v>30</v>
      </c>
      <c r="C6" s="30" t="s">
        <v>38</v>
      </c>
      <c r="D6" s="24" t="s">
        <v>39</v>
      </c>
      <c r="E6" s="11" t="s">
        <v>30</v>
      </c>
      <c r="F6" s="30" t="s">
        <v>38</v>
      </c>
      <c r="G6" s="24" t="s">
        <v>39</v>
      </c>
      <c r="H6" s="11" t="s">
        <v>30</v>
      </c>
      <c r="I6" s="30" t="s">
        <v>38</v>
      </c>
      <c r="J6" s="24" t="s">
        <v>39</v>
      </c>
      <c r="K6" s="57" t="s">
        <v>76</v>
      </c>
    </row>
    <row r="7" spans="1:16" ht="12.75">
      <c r="A7" s="55" t="s">
        <v>1</v>
      </c>
      <c r="B7" s="4">
        <v>666</v>
      </c>
      <c r="C7" s="4">
        <v>650</v>
      </c>
      <c r="D7" s="37">
        <f>C7/B7*100</f>
        <v>97.5975975975976</v>
      </c>
      <c r="E7" s="29">
        <v>15</v>
      </c>
      <c r="F7" s="29">
        <v>25</v>
      </c>
      <c r="G7" s="39">
        <f>F7/E7*100</f>
        <v>166.66666666666669</v>
      </c>
      <c r="H7" s="4">
        <v>150</v>
      </c>
      <c r="I7" s="4">
        <v>150</v>
      </c>
      <c r="J7" s="37">
        <f>I7/H7*100</f>
        <v>100</v>
      </c>
      <c r="K7" s="4">
        <v>90</v>
      </c>
      <c r="N7" s="13"/>
      <c r="O7" s="13"/>
      <c r="P7" s="13">
        <v>5</v>
      </c>
    </row>
    <row r="8" spans="1:16" ht="12.75">
      <c r="A8" s="55" t="s">
        <v>2</v>
      </c>
      <c r="B8" s="4">
        <v>80</v>
      </c>
      <c r="C8" s="4">
        <v>100</v>
      </c>
      <c r="D8" s="37">
        <f>C8/B8*100</f>
        <v>125</v>
      </c>
      <c r="E8" s="4">
        <v>25</v>
      </c>
      <c r="F8" s="4">
        <v>20</v>
      </c>
      <c r="G8" s="37">
        <f>F8/E8*100</f>
        <v>80</v>
      </c>
      <c r="H8" s="4">
        <v>80</v>
      </c>
      <c r="I8" s="4">
        <v>60</v>
      </c>
      <c r="J8" s="37">
        <f>I8/H8*100</f>
        <v>75</v>
      </c>
      <c r="K8" s="11">
        <v>20</v>
      </c>
      <c r="N8" s="13"/>
      <c r="O8" s="13">
        <v>4.5</v>
      </c>
      <c r="P8" s="13">
        <v>10.5</v>
      </c>
    </row>
    <row r="9" spans="1:16" ht="12.75">
      <c r="A9" s="55" t="s">
        <v>32</v>
      </c>
      <c r="B9" s="4">
        <v>20</v>
      </c>
      <c r="C9" s="4"/>
      <c r="D9" s="14"/>
      <c r="E9" s="4">
        <v>10</v>
      </c>
      <c r="F9" s="4"/>
      <c r="G9" s="14"/>
      <c r="H9" s="4">
        <v>15</v>
      </c>
      <c r="I9" s="4"/>
      <c r="J9" s="2"/>
      <c r="K9" s="11"/>
      <c r="N9" s="13"/>
      <c r="O9" s="13"/>
      <c r="P9" s="13"/>
    </row>
    <row r="10" spans="1:16" ht="12.75">
      <c r="A10" s="55" t="s">
        <v>3</v>
      </c>
      <c r="B10" s="4">
        <v>98</v>
      </c>
      <c r="C10" s="4">
        <v>267</v>
      </c>
      <c r="D10" s="37">
        <f>C10/B10*100</f>
        <v>272.44897959183675</v>
      </c>
      <c r="E10" s="4"/>
      <c r="F10" s="4"/>
      <c r="G10" s="14"/>
      <c r="H10" s="4">
        <v>150</v>
      </c>
      <c r="I10" s="4">
        <v>135</v>
      </c>
      <c r="J10" s="37">
        <f>I10/H10*100</f>
        <v>90</v>
      </c>
      <c r="K10" s="11">
        <v>50</v>
      </c>
      <c r="N10" s="13"/>
      <c r="O10" s="13"/>
      <c r="P10" s="13"/>
    </row>
    <row r="11" spans="1:16" ht="12.75">
      <c r="A11" s="55" t="s">
        <v>4</v>
      </c>
      <c r="B11" s="4">
        <v>30</v>
      </c>
      <c r="C11" s="4">
        <v>40</v>
      </c>
      <c r="D11" s="37">
        <f>C11/B11*100</f>
        <v>133.33333333333331</v>
      </c>
      <c r="E11" s="4">
        <v>10</v>
      </c>
      <c r="F11" s="4">
        <v>15</v>
      </c>
      <c r="G11" s="37">
        <f>F11/E11*100</f>
        <v>150</v>
      </c>
      <c r="H11" s="4">
        <v>30</v>
      </c>
      <c r="I11" s="4"/>
      <c r="J11" s="2"/>
      <c r="K11" s="11"/>
      <c r="N11" s="13"/>
      <c r="O11" s="13">
        <v>3</v>
      </c>
      <c r="P11" s="13">
        <v>5</v>
      </c>
    </row>
    <row r="12" spans="1:16" ht="12.75">
      <c r="A12" s="55" t="s">
        <v>5</v>
      </c>
      <c r="B12" s="4">
        <v>40</v>
      </c>
      <c r="C12" s="4"/>
      <c r="D12" s="14"/>
      <c r="E12" s="4">
        <v>5</v>
      </c>
      <c r="F12" s="4"/>
      <c r="G12" s="14"/>
      <c r="H12" s="4">
        <v>20</v>
      </c>
      <c r="I12" s="4"/>
      <c r="J12" s="2"/>
      <c r="K12" s="11"/>
      <c r="N12" s="13"/>
      <c r="O12" s="13">
        <v>2</v>
      </c>
      <c r="P12" s="13">
        <v>3</v>
      </c>
    </row>
    <row r="13" spans="1:16" ht="12.75">
      <c r="A13" s="55" t="s">
        <v>6</v>
      </c>
      <c r="B13" s="4">
        <v>70</v>
      </c>
      <c r="C13" s="4">
        <v>30</v>
      </c>
      <c r="D13" s="37">
        <f>C13/B13*100</f>
        <v>42.857142857142854</v>
      </c>
      <c r="E13" s="4">
        <v>15</v>
      </c>
      <c r="F13" s="4">
        <v>3</v>
      </c>
      <c r="G13" s="37">
        <f aca="true" t="shared" si="0" ref="G13:G18">F13/E13*100</f>
        <v>20</v>
      </c>
      <c r="H13" s="4">
        <v>30</v>
      </c>
      <c r="I13" s="4"/>
      <c r="J13" s="2"/>
      <c r="K13" s="11"/>
      <c r="N13" s="13"/>
      <c r="O13" s="13">
        <v>1</v>
      </c>
      <c r="P13" s="13">
        <v>4</v>
      </c>
    </row>
    <row r="14" spans="1:16" ht="12.75">
      <c r="A14" s="55" t="s">
        <v>33</v>
      </c>
      <c r="B14" s="4">
        <v>60</v>
      </c>
      <c r="C14" s="4"/>
      <c r="D14" s="14"/>
      <c r="E14" s="4">
        <v>17</v>
      </c>
      <c r="F14" s="4">
        <v>10</v>
      </c>
      <c r="G14" s="37">
        <f t="shared" si="0"/>
        <v>58.82352941176471</v>
      </c>
      <c r="H14" s="4">
        <v>20</v>
      </c>
      <c r="I14" s="4"/>
      <c r="J14" s="2"/>
      <c r="K14" s="11"/>
      <c r="N14" s="13"/>
      <c r="O14" s="13"/>
      <c r="P14" s="13"/>
    </row>
    <row r="15" spans="1:16" ht="12.75">
      <c r="A15" s="55" t="s">
        <v>23</v>
      </c>
      <c r="B15" s="4">
        <v>100</v>
      </c>
      <c r="C15" s="4">
        <v>180</v>
      </c>
      <c r="D15" s="37">
        <f>C15/B15*100</f>
        <v>180</v>
      </c>
      <c r="E15" s="4">
        <v>25</v>
      </c>
      <c r="F15" s="4">
        <v>15</v>
      </c>
      <c r="G15" s="37">
        <f t="shared" si="0"/>
        <v>60</v>
      </c>
      <c r="H15" s="4">
        <v>70</v>
      </c>
      <c r="I15" s="4">
        <v>50</v>
      </c>
      <c r="J15" s="37">
        <f>I15/H15*100</f>
        <v>71.42857142857143</v>
      </c>
      <c r="K15" s="11"/>
      <c r="N15" s="13"/>
      <c r="O15" s="13">
        <v>2</v>
      </c>
      <c r="P15" s="13">
        <v>4</v>
      </c>
    </row>
    <row r="16" spans="1:16" ht="12.75">
      <c r="A16" s="55" t="s">
        <v>20</v>
      </c>
      <c r="B16" s="4">
        <v>30</v>
      </c>
      <c r="C16" s="4"/>
      <c r="D16" s="14"/>
      <c r="E16" s="4">
        <v>9</v>
      </c>
      <c r="F16" s="4">
        <v>7</v>
      </c>
      <c r="G16" s="37">
        <f t="shared" si="0"/>
        <v>77.77777777777779</v>
      </c>
      <c r="H16" s="4">
        <v>30</v>
      </c>
      <c r="I16" s="4">
        <v>22</v>
      </c>
      <c r="J16" s="37">
        <f>I16/H16*100</f>
        <v>73.33333333333333</v>
      </c>
      <c r="K16" s="11">
        <v>7</v>
      </c>
      <c r="N16" s="13"/>
      <c r="O16" s="13">
        <v>2</v>
      </c>
      <c r="P16" s="13">
        <v>2</v>
      </c>
    </row>
    <row r="17" spans="1:16" ht="12.75">
      <c r="A17" s="55" t="s">
        <v>21</v>
      </c>
      <c r="B17" s="4">
        <v>88</v>
      </c>
      <c r="C17" s="4">
        <v>110</v>
      </c>
      <c r="D17" s="37">
        <f>C17/B17*100</f>
        <v>125</v>
      </c>
      <c r="E17" s="4">
        <v>10</v>
      </c>
      <c r="F17" s="4">
        <v>9</v>
      </c>
      <c r="G17" s="37">
        <f t="shared" si="0"/>
        <v>90</v>
      </c>
      <c r="H17" s="4">
        <v>35</v>
      </c>
      <c r="I17" s="4">
        <v>1</v>
      </c>
      <c r="J17" s="37">
        <f>I17/H17*100</f>
        <v>2.857142857142857</v>
      </c>
      <c r="K17" s="11">
        <v>18</v>
      </c>
      <c r="N17" s="13"/>
      <c r="O17" s="13">
        <v>1</v>
      </c>
      <c r="P17" s="13">
        <v>6</v>
      </c>
    </row>
    <row r="18" spans="1:16" ht="12.75">
      <c r="A18" s="55" t="s">
        <v>7</v>
      </c>
      <c r="B18" s="4">
        <v>21</v>
      </c>
      <c r="C18" s="4">
        <v>28</v>
      </c>
      <c r="D18" s="37">
        <f>C18/B18*100</f>
        <v>133.33333333333331</v>
      </c>
      <c r="E18" s="11">
        <v>20</v>
      </c>
      <c r="F18" s="4">
        <v>20</v>
      </c>
      <c r="G18" s="37">
        <f t="shared" si="0"/>
        <v>100</v>
      </c>
      <c r="H18" s="4">
        <v>30</v>
      </c>
      <c r="I18" s="4">
        <v>10</v>
      </c>
      <c r="J18" s="37">
        <f>I18/H18*100</f>
        <v>33.33333333333333</v>
      </c>
      <c r="K18" s="11">
        <v>25</v>
      </c>
      <c r="N18" s="13"/>
      <c r="O18" s="23">
        <v>2</v>
      </c>
      <c r="P18" s="13">
        <v>10</v>
      </c>
    </row>
    <row r="19" spans="1:16" ht="12.75">
      <c r="A19" s="55" t="s">
        <v>24</v>
      </c>
      <c r="B19" s="4">
        <v>80</v>
      </c>
      <c r="C19" s="4"/>
      <c r="D19" s="14"/>
      <c r="E19" s="4"/>
      <c r="F19" s="4"/>
      <c r="G19" s="14"/>
      <c r="H19" s="4"/>
      <c r="I19" s="4"/>
      <c r="J19" s="2"/>
      <c r="K19" s="11"/>
      <c r="N19" s="13"/>
      <c r="O19" s="13"/>
      <c r="P19" s="13"/>
    </row>
    <row r="20" spans="1:16" ht="12.75">
      <c r="A20" s="55" t="s">
        <v>22</v>
      </c>
      <c r="B20" s="4">
        <v>50</v>
      </c>
      <c r="C20" s="4"/>
      <c r="D20" s="14"/>
      <c r="E20" s="4"/>
      <c r="F20" s="4"/>
      <c r="G20" s="14"/>
      <c r="H20" s="4"/>
      <c r="I20" s="4"/>
      <c r="J20" s="2"/>
      <c r="K20" s="11"/>
      <c r="N20" s="13"/>
      <c r="O20" s="13"/>
      <c r="P20" s="13"/>
    </row>
    <row r="21" spans="1:16" ht="12.75">
      <c r="A21" s="55" t="s">
        <v>8</v>
      </c>
      <c r="B21" s="4">
        <v>75</v>
      </c>
      <c r="C21" s="4">
        <v>30</v>
      </c>
      <c r="D21" s="37">
        <f>C21/B21*100</f>
        <v>40</v>
      </c>
      <c r="E21" s="4">
        <v>15</v>
      </c>
      <c r="F21" s="4"/>
      <c r="G21" s="14"/>
      <c r="H21" s="4">
        <v>20</v>
      </c>
      <c r="I21" s="4"/>
      <c r="J21" s="2"/>
      <c r="K21" s="11"/>
      <c r="N21" s="13">
        <v>3</v>
      </c>
      <c r="O21" s="13">
        <v>7</v>
      </c>
      <c r="P21" s="13">
        <v>7</v>
      </c>
    </row>
    <row r="22" spans="1:16" ht="12.75">
      <c r="A22" s="55" t="s">
        <v>9</v>
      </c>
      <c r="B22" s="4">
        <v>74</v>
      </c>
      <c r="C22" s="4">
        <v>60</v>
      </c>
      <c r="D22" s="37">
        <f>C22/B22*100</f>
        <v>81.08108108108108</v>
      </c>
      <c r="E22" s="29">
        <v>17</v>
      </c>
      <c r="F22" s="29">
        <v>13</v>
      </c>
      <c r="G22" s="39">
        <f>F22/E22*100</f>
        <v>76.47058823529412</v>
      </c>
      <c r="H22" s="4">
        <v>20</v>
      </c>
      <c r="I22" s="4"/>
      <c r="J22" s="2"/>
      <c r="K22" s="11">
        <v>54</v>
      </c>
      <c r="N22" s="13"/>
      <c r="O22" s="13"/>
      <c r="P22" s="13">
        <v>11</v>
      </c>
    </row>
    <row r="23" spans="1:16" ht="12.75">
      <c r="A23" s="55" t="s">
        <v>10</v>
      </c>
      <c r="B23" s="4">
        <v>70</v>
      </c>
      <c r="C23" s="4">
        <v>40</v>
      </c>
      <c r="D23" s="37">
        <f>C23/B23*100</f>
        <v>57.14285714285714</v>
      </c>
      <c r="E23" s="4">
        <v>25</v>
      </c>
      <c r="F23" s="4">
        <v>10</v>
      </c>
      <c r="G23" s="37">
        <f>F23/E23*100</f>
        <v>40</v>
      </c>
      <c r="H23" s="4">
        <v>20</v>
      </c>
      <c r="I23" s="4"/>
      <c r="J23" s="2"/>
      <c r="K23" s="11">
        <v>50</v>
      </c>
      <c r="N23" s="13">
        <v>3</v>
      </c>
      <c r="O23" s="13">
        <v>3</v>
      </c>
      <c r="P23" s="13">
        <v>13</v>
      </c>
    </row>
    <row r="24" spans="1:16" ht="12.75">
      <c r="A24" s="55" t="s">
        <v>11</v>
      </c>
      <c r="B24" s="4">
        <v>80</v>
      </c>
      <c r="C24" s="4"/>
      <c r="D24" s="14"/>
      <c r="E24" s="4">
        <v>10</v>
      </c>
      <c r="F24" s="4"/>
      <c r="G24" s="14"/>
      <c r="H24" s="4">
        <v>20</v>
      </c>
      <c r="I24" s="4"/>
      <c r="J24" s="2"/>
      <c r="K24" s="11"/>
      <c r="N24" s="13"/>
      <c r="O24" s="13">
        <v>1</v>
      </c>
      <c r="P24" s="13">
        <v>11</v>
      </c>
    </row>
    <row r="25" spans="1:16" ht="12.75">
      <c r="A25" s="55" t="s">
        <v>12</v>
      </c>
      <c r="B25" s="4">
        <v>124</v>
      </c>
      <c r="C25" s="4">
        <v>35</v>
      </c>
      <c r="D25" s="37">
        <f aca="true" t="shared" si="1" ref="D25:D30">C25/B25*100</f>
        <v>28.225806451612907</v>
      </c>
      <c r="E25" s="4"/>
      <c r="F25" s="4"/>
      <c r="G25" s="14"/>
      <c r="H25" s="4">
        <v>20</v>
      </c>
      <c r="I25" s="4"/>
      <c r="J25" s="2"/>
      <c r="K25" s="11"/>
      <c r="N25" s="13"/>
      <c r="O25" s="13"/>
      <c r="P25" s="13"/>
    </row>
    <row r="26" spans="1:16" ht="12.75">
      <c r="A26" s="55" t="s">
        <v>13</v>
      </c>
      <c r="B26" s="4">
        <v>145</v>
      </c>
      <c r="C26" s="4">
        <v>160</v>
      </c>
      <c r="D26" s="37">
        <f t="shared" si="1"/>
        <v>110.34482758620689</v>
      </c>
      <c r="E26" s="4"/>
      <c r="F26" s="4">
        <v>10</v>
      </c>
      <c r="G26" s="37"/>
      <c r="H26" s="4">
        <v>20</v>
      </c>
      <c r="I26" s="4"/>
      <c r="J26" s="2"/>
      <c r="K26" s="11">
        <v>30</v>
      </c>
      <c r="N26" s="13"/>
      <c r="O26" s="13"/>
      <c r="P26" s="13">
        <v>8</v>
      </c>
    </row>
    <row r="27" spans="1:16" ht="12.75">
      <c r="A27" s="55" t="s">
        <v>14</v>
      </c>
      <c r="B27" s="4">
        <v>155</v>
      </c>
      <c r="C27" s="4">
        <v>96</v>
      </c>
      <c r="D27" s="37">
        <f t="shared" si="1"/>
        <v>61.935483870967744</v>
      </c>
      <c r="E27" s="4">
        <v>18</v>
      </c>
      <c r="F27" s="4">
        <v>14</v>
      </c>
      <c r="G27" s="37">
        <f>F27/E27*100</f>
        <v>77.77777777777779</v>
      </c>
      <c r="H27" s="29">
        <v>50</v>
      </c>
      <c r="I27" s="29">
        <v>45</v>
      </c>
      <c r="J27" s="39">
        <f>I27/H27*100</f>
        <v>90</v>
      </c>
      <c r="K27" s="11"/>
      <c r="N27" s="13"/>
      <c r="O27" s="13"/>
      <c r="P27" s="13"/>
    </row>
    <row r="28" spans="1:16" ht="12.75">
      <c r="A28" s="55" t="s">
        <v>15</v>
      </c>
      <c r="B28" s="4">
        <v>184</v>
      </c>
      <c r="C28" s="4">
        <v>75</v>
      </c>
      <c r="D28" s="37">
        <f t="shared" si="1"/>
        <v>40.76086956521739</v>
      </c>
      <c r="E28" s="4">
        <v>17</v>
      </c>
      <c r="F28" s="41">
        <v>15</v>
      </c>
      <c r="G28" s="37">
        <f>F28/E28*100</f>
        <v>88.23529411764706</v>
      </c>
      <c r="H28" s="4">
        <v>20</v>
      </c>
      <c r="I28" s="29">
        <v>25</v>
      </c>
      <c r="J28" s="37">
        <f>I28/H28*100</f>
        <v>125</v>
      </c>
      <c r="K28" s="11"/>
      <c r="N28" s="13"/>
      <c r="O28" s="13"/>
      <c r="P28" s="13"/>
    </row>
    <row r="29" spans="1:16" ht="12.75">
      <c r="A29" s="55" t="s">
        <v>16</v>
      </c>
      <c r="B29" s="4">
        <v>120</v>
      </c>
      <c r="C29" s="4">
        <v>130</v>
      </c>
      <c r="D29" s="37">
        <f t="shared" si="1"/>
        <v>108.33333333333333</v>
      </c>
      <c r="E29" s="29">
        <v>25</v>
      </c>
      <c r="F29" s="29">
        <v>35</v>
      </c>
      <c r="G29" s="39">
        <f>F29/E29*100</f>
        <v>140</v>
      </c>
      <c r="H29" s="4">
        <v>50</v>
      </c>
      <c r="I29" s="4">
        <v>30</v>
      </c>
      <c r="J29" s="37">
        <f>I29/H29*100</f>
        <v>60</v>
      </c>
      <c r="K29" s="11">
        <v>112</v>
      </c>
      <c r="N29" s="23">
        <v>5</v>
      </c>
      <c r="O29" s="13"/>
      <c r="P29" s="13">
        <v>3</v>
      </c>
    </row>
    <row r="30" spans="1:16" ht="12.75">
      <c r="A30" s="55" t="s">
        <v>18</v>
      </c>
      <c r="B30" s="4">
        <v>116</v>
      </c>
      <c r="C30" s="4">
        <v>55</v>
      </c>
      <c r="D30" s="37">
        <f t="shared" si="1"/>
        <v>47.41379310344828</v>
      </c>
      <c r="E30" s="4">
        <v>6</v>
      </c>
      <c r="F30" s="4">
        <v>6</v>
      </c>
      <c r="G30" s="37">
        <f>F30/E30*100</f>
        <v>100</v>
      </c>
      <c r="H30" s="4">
        <v>20</v>
      </c>
      <c r="I30" s="4"/>
      <c r="J30" s="2"/>
      <c r="K30" s="11"/>
      <c r="N30" s="13"/>
      <c r="O30" s="13"/>
      <c r="P30" s="13"/>
    </row>
    <row r="31" spans="1:16" ht="12.75">
      <c r="A31" s="55" t="s">
        <v>17</v>
      </c>
      <c r="B31" s="4"/>
      <c r="C31" s="4"/>
      <c r="D31" s="14"/>
      <c r="E31" s="29">
        <v>29</v>
      </c>
      <c r="F31" s="29">
        <v>20</v>
      </c>
      <c r="G31" s="39">
        <f>F31/E31*100</f>
        <v>68.96551724137932</v>
      </c>
      <c r="H31" s="29">
        <v>50</v>
      </c>
      <c r="I31" s="29">
        <v>20</v>
      </c>
      <c r="J31" s="39">
        <f>I31/H31*100</f>
        <v>40</v>
      </c>
      <c r="K31" s="11">
        <v>60</v>
      </c>
      <c r="N31" s="13"/>
      <c r="O31" s="13"/>
      <c r="P31" s="13">
        <v>5</v>
      </c>
    </row>
    <row r="32" spans="1:16" ht="12.75">
      <c r="A32" s="55" t="s">
        <v>25</v>
      </c>
      <c r="B32" s="4">
        <v>86</v>
      </c>
      <c r="C32" s="4"/>
      <c r="D32" s="37"/>
      <c r="E32" s="4">
        <v>11</v>
      </c>
      <c r="F32" s="4"/>
      <c r="G32" s="14"/>
      <c r="H32" s="4">
        <v>21</v>
      </c>
      <c r="I32" s="4">
        <v>10</v>
      </c>
      <c r="J32" s="37">
        <f>I32/H32*100</f>
        <v>47.61904761904761</v>
      </c>
      <c r="K32" s="11"/>
      <c r="N32" s="13"/>
      <c r="O32" s="13"/>
      <c r="P32" s="13">
        <v>3</v>
      </c>
    </row>
    <row r="33" spans="1:16" ht="12.75">
      <c r="A33" s="55"/>
      <c r="B33" s="4"/>
      <c r="C33" s="4">
        <v>12</v>
      </c>
      <c r="D33" s="14"/>
      <c r="E33" s="4">
        <v>7</v>
      </c>
      <c r="F33" s="4">
        <v>8</v>
      </c>
      <c r="G33" s="37">
        <f>F33/E33*100</f>
        <v>114.28571428571428</v>
      </c>
      <c r="H33" s="4">
        <v>9</v>
      </c>
      <c r="I33" s="4">
        <v>9</v>
      </c>
      <c r="J33" s="37">
        <f>I33/H33*100</f>
        <v>100</v>
      </c>
      <c r="K33" s="11"/>
      <c r="N33" s="13"/>
      <c r="O33" s="13"/>
      <c r="P33" s="13"/>
    </row>
    <row r="34" spans="1:16" ht="12.75">
      <c r="A34" s="55" t="s">
        <v>19</v>
      </c>
      <c r="B34" s="4">
        <f>SUM(B8:B33)</f>
        <v>1996</v>
      </c>
      <c r="C34" s="4">
        <f>SUM(C7:C33)</f>
        <v>2098</v>
      </c>
      <c r="D34" s="37">
        <f>C34/B34*100</f>
        <v>105.11022044088176</v>
      </c>
      <c r="E34" s="4">
        <f>SUM(E7:E33)</f>
        <v>341</v>
      </c>
      <c r="F34" s="4">
        <f>SUM(F7:F33)</f>
        <v>255</v>
      </c>
      <c r="G34" s="37">
        <f>F34/E34*100</f>
        <v>74.7800586510264</v>
      </c>
      <c r="H34" s="4">
        <f>SUM(H7:H33)</f>
        <v>1000</v>
      </c>
      <c r="I34" s="4">
        <f>SUM(I7:I33)</f>
        <v>567</v>
      </c>
      <c r="J34" s="37">
        <f>I34/H34*100</f>
        <v>56.699999999999996</v>
      </c>
      <c r="K34" s="4">
        <f>SUM(K7:K33)</f>
        <v>516</v>
      </c>
      <c r="N34" s="13">
        <f>SUM(N7:N33)</f>
        <v>11</v>
      </c>
      <c r="O34" s="13">
        <f>SUM(O7:O33)</f>
        <v>28.5</v>
      </c>
      <c r="P34" s="13">
        <f>SUM(P7:P32)</f>
        <v>110.5</v>
      </c>
    </row>
  </sheetData>
  <mergeCells count="5">
    <mergeCell ref="E5:G5"/>
    <mergeCell ref="H5:J5"/>
    <mergeCell ref="A2:D2"/>
    <mergeCell ref="E4:G4"/>
    <mergeCell ref="H4:J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4:O37"/>
  <sheetViews>
    <sheetView zoomScale="75" zoomScaleNormal="75" workbookViewId="0" topLeftCell="A1">
      <selection activeCell="H6" sqref="H6"/>
    </sheetView>
  </sheetViews>
  <sheetFormatPr defaultColWidth="9.00390625" defaultRowHeight="12.75"/>
  <sheetData>
    <row r="4" spans="1:15" ht="12.75">
      <c r="A4" s="25"/>
      <c r="B4" s="25"/>
      <c r="C4" s="25"/>
      <c r="D4" s="25"/>
      <c r="E4" s="25"/>
      <c r="F4" s="26"/>
      <c r="G4" s="26"/>
      <c r="H4" s="27"/>
      <c r="I4" s="27"/>
      <c r="J4" s="1"/>
      <c r="K4" s="1"/>
      <c r="L4" s="25"/>
      <c r="M4" s="16"/>
      <c r="N4" s="16"/>
      <c r="O4" s="16"/>
    </row>
    <row r="5" spans="1:15" ht="12.75">
      <c r="A5" s="1"/>
      <c r="B5" s="1"/>
      <c r="C5" s="1"/>
      <c r="D5" s="1"/>
      <c r="E5" s="1"/>
      <c r="F5" s="16"/>
      <c r="G5" s="16"/>
      <c r="H5" s="7"/>
      <c r="I5" s="7"/>
      <c r="J5" s="1"/>
      <c r="K5" s="1"/>
      <c r="L5" s="25"/>
      <c r="M5" s="16"/>
      <c r="N5" s="16"/>
      <c r="O5" s="16"/>
    </row>
    <row r="6" spans="1:15" ht="12.75">
      <c r="A6" s="16"/>
      <c r="B6" s="16"/>
      <c r="C6" s="16"/>
      <c r="D6" s="16"/>
      <c r="E6" s="16"/>
      <c r="F6" s="16"/>
      <c r="G6" s="16"/>
      <c r="H6" s="17"/>
      <c r="I6" s="17"/>
      <c r="J6" s="16"/>
      <c r="K6" s="1"/>
      <c r="L6" s="25"/>
      <c r="M6" s="16"/>
      <c r="N6" s="16"/>
      <c r="O6" s="16"/>
    </row>
    <row r="7" spans="1:15" ht="12.75">
      <c r="A7" s="23"/>
      <c r="B7" s="28"/>
      <c r="C7" s="28"/>
      <c r="D7" s="28"/>
      <c r="E7" s="28"/>
      <c r="F7" s="23"/>
      <c r="G7" s="16"/>
      <c r="H7" s="17"/>
      <c r="I7" s="17"/>
      <c r="J7" s="16"/>
      <c r="K7" s="1"/>
      <c r="L7" s="16"/>
      <c r="M7" s="16"/>
      <c r="N7" s="16"/>
      <c r="O7" s="16"/>
    </row>
    <row r="8" spans="1:15" ht="12.75">
      <c r="A8" s="23"/>
      <c r="B8" s="23"/>
      <c r="C8" s="23"/>
      <c r="D8" s="23"/>
      <c r="E8" s="23"/>
      <c r="F8" s="23"/>
      <c r="G8" s="16"/>
      <c r="H8" s="17"/>
      <c r="I8" s="17"/>
      <c r="J8" s="16"/>
      <c r="K8" s="1"/>
      <c r="L8" s="16"/>
      <c r="M8" s="16"/>
      <c r="N8" s="16"/>
      <c r="O8" s="16"/>
    </row>
    <row r="9" spans="1:15" ht="12.75">
      <c r="A9" s="23"/>
      <c r="B9" s="23"/>
      <c r="C9" s="23"/>
      <c r="D9" s="22"/>
      <c r="E9" s="22"/>
      <c r="F9" s="23"/>
      <c r="G9" s="16"/>
      <c r="H9" s="17"/>
      <c r="I9" s="17"/>
      <c r="J9" s="16"/>
      <c r="K9" s="1"/>
      <c r="L9" s="16"/>
      <c r="M9" s="16"/>
      <c r="N9" s="16"/>
      <c r="O9" s="16"/>
    </row>
    <row r="10" spans="1:15" ht="12.75">
      <c r="A10" s="23"/>
      <c r="B10" s="23"/>
      <c r="C10" s="23"/>
      <c r="D10" s="23"/>
      <c r="E10" s="23"/>
      <c r="F10" s="23"/>
      <c r="G10" s="16"/>
      <c r="H10" s="17"/>
      <c r="I10" s="17"/>
      <c r="J10" s="16"/>
      <c r="K10" s="1"/>
      <c r="L10" s="16"/>
      <c r="M10" s="16"/>
      <c r="N10" s="16"/>
      <c r="O10" s="16"/>
    </row>
    <row r="11" spans="1:15" ht="12.75">
      <c r="A11" s="23"/>
      <c r="B11" s="23"/>
      <c r="C11" s="23"/>
      <c r="D11" s="22"/>
      <c r="E11" s="22"/>
      <c r="F11" s="23"/>
      <c r="G11" s="16"/>
      <c r="H11" s="17"/>
      <c r="I11" s="17"/>
      <c r="J11" s="16"/>
      <c r="K11" s="1"/>
      <c r="L11" s="16"/>
      <c r="M11" s="16"/>
      <c r="N11" s="16"/>
      <c r="O11" s="16"/>
    </row>
    <row r="12" spans="1:15" ht="12.75">
      <c r="A12" s="23"/>
      <c r="B12" s="23"/>
      <c r="C12" s="22"/>
      <c r="D12" s="22"/>
      <c r="E12" s="22"/>
      <c r="F12" s="23"/>
      <c r="G12" s="16"/>
      <c r="H12" s="17"/>
      <c r="I12" s="17"/>
      <c r="J12" s="16"/>
      <c r="K12" s="1"/>
      <c r="L12" s="16"/>
      <c r="M12" s="16"/>
      <c r="N12" s="16"/>
      <c r="O12" s="16"/>
    </row>
    <row r="13" spans="1:15" ht="12.75">
      <c r="A13" s="23"/>
      <c r="B13" s="23"/>
      <c r="C13" s="22"/>
      <c r="D13" s="23"/>
      <c r="E13" s="22"/>
      <c r="F13" s="23"/>
      <c r="G13" s="16"/>
      <c r="H13" s="17"/>
      <c r="I13" s="17"/>
      <c r="J13" s="16"/>
      <c r="K13" s="1"/>
      <c r="L13" s="16"/>
      <c r="M13" s="16"/>
      <c r="N13" s="16"/>
      <c r="O13" s="16"/>
    </row>
    <row r="14" spans="1:15" ht="12.75">
      <c r="A14" s="23"/>
      <c r="B14" s="23"/>
      <c r="C14" s="23"/>
      <c r="D14" s="22"/>
      <c r="E14" s="23"/>
      <c r="F14" s="23"/>
      <c r="G14" s="16"/>
      <c r="H14" s="17"/>
      <c r="I14" s="17"/>
      <c r="J14" s="16"/>
      <c r="K14" s="1"/>
      <c r="L14" s="16"/>
      <c r="M14" s="16"/>
      <c r="N14" s="16"/>
      <c r="O14" s="16"/>
    </row>
    <row r="15" spans="1:15" ht="12.75">
      <c r="A15" s="23"/>
      <c r="B15" s="23"/>
      <c r="C15" s="23"/>
      <c r="D15" s="23"/>
      <c r="E15" s="22"/>
      <c r="F15" s="23"/>
      <c r="G15" s="16"/>
      <c r="H15" s="17"/>
      <c r="I15" s="17"/>
      <c r="J15" s="16"/>
      <c r="K15" s="1"/>
      <c r="L15" s="16"/>
      <c r="M15" s="16"/>
      <c r="N15" s="16"/>
      <c r="O15" s="16"/>
    </row>
    <row r="16" spans="1:15" ht="12.75">
      <c r="A16" s="23"/>
      <c r="B16" s="23"/>
      <c r="C16" s="23"/>
      <c r="D16" s="22"/>
      <c r="E16" s="22"/>
      <c r="F16" s="23"/>
      <c r="G16" s="16"/>
      <c r="H16" s="17"/>
      <c r="I16" s="17"/>
      <c r="J16" s="16"/>
      <c r="K16" s="1"/>
      <c r="L16" s="16"/>
      <c r="M16" s="16"/>
      <c r="N16" s="16"/>
      <c r="O16" s="16"/>
    </row>
    <row r="17" spans="1:15" ht="12.75">
      <c r="A17" s="23"/>
      <c r="B17" s="23"/>
      <c r="C17" s="23"/>
      <c r="D17" s="23"/>
      <c r="E17" s="28"/>
      <c r="F17" s="23"/>
      <c r="G17" s="16"/>
      <c r="H17" s="17"/>
      <c r="I17" s="17"/>
      <c r="J17" s="16"/>
      <c r="K17" s="1"/>
      <c r="L17" s="16"/>
      <c r="M17" s="16"/>
      <c r="N17" s="16"/>
      <c r="O17" s="16"/>
    </row>
    <row r="18" spans="1:15" ht="12.75">
      <c r="A18" s="23"/>
      <c r="B18" s="28"/>
      <c r="C18" s="28"/>
      <c r="D18" s="28"/>
      <c r="E18" s="28"/>
      <c r="F18" s="23"/>
      <c r="G18" s="16"/>
      <c r="H18" s="17"/>
      <c r="I18" s="17"/>
      <c r="J18" s="16"/>
      <c r="K18" s="1"/>
      <c r="L18" s="16"/>
      <c r="M18" s="16"/>
      <c r="N18" s="16"/>
      <c r="O18" s="16"/>
    </row>
    <row r="19" spans="1:15" ht="12.75">
      <c r="A19" s="23"/>
      <c r="B19" s="28"/>
      <c r="C19" s="28"/>
      <c r="D19" s="28"/>
      <c r="E19" s="22"/>
      <c r="F19" s="23"/>
      <c r="G19" s="16"/>
      <c r="H19" s="17"/>
      <c r="I19" s="17"/>
      <c r="J19" s="16"/>
      <c r="K19" s="1"/>
      <c r="L19" s="16"/>
      <c r="M19" s="16"/>
      <c r="N19" s="16"/>
      <c r="O19" s="16"/>
    </row>
    <row r="20" spans="1:15" ht="12.75">
      <c r="A20" s="23"/>
      <c r="B20" s="23"/>
      <c r="C20" s="22"/>
      <c r="D20" s="22"/>
      <c r="E20" s="22"/>
      <c r="F20" s="23"/>
      <c r="G20" s="16"/>
      <c r="H20" s="17"/>
      <c r="I20" s="17"/>
      <c r="J20" s="16"/>
      <c r="K20" s="1"/>
      <c r="L20" s="16"/>
      <c r="M20" s="16"/>
      <c r="N20" s="16"/>
      <c r="O20" s="16"/>
    </row>
    <row r="21" spans="1:15" ht="12.75">
      <c r="A21" s="23"/>
      <c r="B21" s="28"/>
      <c r="C21" s="28"/>
      <c r="D21" s="28"/>
      <c r="E21" s="28"/>
      <c r="F21" s="23"/>
      <c r="G21" s="16"/>
      <c r="H21" s="17"/>
      <c r="I21" s="17"/>
      <c r="J21" s="16"/>
      <c r="K21" s="1"/>
      <c r="L21" s="16"/>
      <c r="M21" s="16"/>
      <c r="N21" s="16"/>
      <c r="O21" s="16"/>
    </row>
    <row r="22" spans="1:15" ht="12.75">
      <c r="A22" s="23"/>
      <c r="B22" s="28"/>
      <c r="C22" s="28"/>
      <c r="D22" s="28"/>
      <c r="E22" s="28"/>
      <c r="F22" s="23"/>
      <c r="G22" s="16"/>
      <c r="H22" s="17"/>
      <c r="I22" s="17"/>
      <c r="J22" s="16"/>
      <c r="K22" s="1"/>
      <c r="L22" s="16"/>
      <c r="M22" s="16"/>
      <c r="N22" s="16"/>
      <c r="O22" s="16"/>
    </row>
    <row r="23" spans="1:15" ht="12.75">
      <c r="A23" s="23"/>
      <c r="B23" s="28"/>
      <c r="C23" s="28"/>
      <c r="D23" s="28"/>
      <c r="E23" s="28"/>
      <c r="F23" s="23"/>
      <c r="G23" s="16"/>
      <c r="H23" s="17"/>
      <c r="I23" s="17"/>
      <c r="J23" s="16"/>
      <c r="K23" s="1"/>
      <c r="L23" s="16"/>
      <c r="M23" s="16"/>
      <c r="N23" s="16"/>
      <c r="O23" s="16"/>
    </row>
    <row r="24" spans="1:15" ht="12.75">
      <c r="A24" s="23"/>
      <c r="B24" s="23"/>
      <c r="C24" s="22"/>
      <c r="D24" s="23"/>
      <c r="E24" s="22"/>
      <c r="F24" s="23"/>
      <c r="G24" s="16"/>
      <c r="H24" s="17"/>
      <c r="I24" s="17"/>
      <c r="J24" s="16"/>
      <c r="K24" s="1"/>
      <c r="L24" s="16"/>
      <c r="M24" s="16"/>
      <c r="N24" s="16"/>
      <c r="O24" s="16"/>
    </row>
    <row r="25" spans="1:15" ht="12.75">
      <c r="A25" s="23"/>
      <c r="B25" s="22"/>
      <c r="C25" s="23"/>
      <c r="D25" s="22"/>
      <c r="E25" s="22"/>
      <c r="F25" s="23"/>
      <c r="G25" s="16"/>
      <c r="H25" s="17"/>
      <c r="I25" s="17"/>
      <c r="J25" s="16"/>
      <c r="K25" s="1"/>
      <c r="L25" s="16"/>
      <c r="M25" s="16"/>
      <c r="N25" s="16"/>
      <c r="O25" s="16"/>
    </row>
    <row r="26" spans="1:15" ht="12.75">
      <c r="A26" s="23"/>
      <c r="B26" s="28"/>
      <c r="C26" s="28"/>
      <c r="D26" s="28"/>
      <c r="E26" s="28"/>
      <c r="F26" s="23"/>
      <c r="G26" s="16"/>
      <c r="H26" s="17"/>
      <c r="I26" s="17"/>
      <c r="J26" s="16"/>
      <c r="K26" s="1"/>
      <c r="L26" s="16"/>
      <c r="M26" s="16"/>
      <c r="N26" s="16"/>
      <c r="O26" s="16"/>
    </row>
    <row r="27" spans="1:15" ht="12.75">
      <c r="A27" s="23"/>
      <c r="B27" s="28"/>
      <c r="C27" s="28"/>
      <c r="D27" s="28"/>
      <c r="E27" s="28"/>
      <c r="F27" s="23"/>
      <c r="G27" s="16"/>
      <c r="H27" s="17"/>
      <c r="I27" s="17"/>
      <c r="J27" s="16"/>
      <c r="K27" s="1"/>
      <c r="L27" s="16"/>
      <c r="M27" s="16"/>
      <c r="N27" s="16"/>
      <c r="O27" s="16"/>
    </row>
    <row r="28" spans="1:15" ht="12.75">
      <c r="A28" s="23"/>
      <c r="B28" s="28"/>
      <c r="C28" s="28"/>
      <c r="D28" s="28"/>
      <c r="E28" s="28"/>
      <c r="F28" s="23"/>
      <c r="G28" s="16"/>
      <c r="H28" s="17"/>
      <c r="I28" s="17"/>
      <c r="J28" s="16"/>
      <c r="K28" s="1"/>
      <c r="L28" s="16"/>
      <c r="M28" s="16"/>
      <c r="N28" s="16"/>
      <c r="O28" s="16"/>
    </row>
    <row r="29" spans="1:15" ht="12.75">
      <c r="A29" s="23"/>
      <c r="B29" s="28"/>
      <c r="C29" s="28"/>
      <c r="D29" s="28"/>
      <c r="E29" s="28"/>
      <c r="F29" s="23"/>
      <c r="G29" s="16"/>
      <c r="H29" s="17"/>
      <c r="I29" s="17"/>
      <c r="J29" s="16"/>
      <c r="K29" s="1"/>
      <c r="L29" s="16"/>
      <c r="M29" s="16"/>
      <c r="N29" s="16"/>
      <c r="O29" s="16"/>
    </row>
    <row r="30" spans="1:15" ht="12.75">
      <c r="A30" s="23"/>
      <c r="B30" s="23"/>
      <c r="C30" s="23"/>
      <c r="D30" s="23"/>
      <c r="E30" s="23"/>
      <c r="F30" s="23"/>
      <c r="G30" s="16"/>
      <c r="H30" s="17"/>
      <c r="I30" s="17"/>
      <c r="J30" s="16"/>
      <c r="K30" s="1"/>
      <c r="L30" s="16"/>
      <c r="M30" s="16"/>
      <c r="N30" s="16"/>
      <c r="O30" s="16"/>
    </row>
    <row r="31" spans="1:15" ht="12.75">
      <c r="A31" s="23"/>
      <c r="B31" s="28"/>
      <c r="C31" s="28"/>
      <c r="D31" s="28"/>
      <c r="E31" s="28"/>
      <c r="F31" s="23"/>
      <c r="G31" s="16"/>
      <c r="H31" s="17"/>
      <c r="I31" s="17"/>
      <c r="J31" s="16"/>
      <c r="K31" s="1"/>
      <c r="L31" s="16"/>
      <c r="M31" s="16"/>
      <c r="N31" s="16"/>
      <c r="O31" s="16"/>
    </row>
    <row r="32" spans="1:15" ht="12.75">
      <c r="A32" s="23"/>
      <c r="B32" s="28"/>
      <c r="C32" s="28"/>
      <c r="D32" s="28"/>
      <c r="E32" s="28"/>
      <c r="F32" s="23"/>
      <c r="G32" s="16"/>
      <c r="H32" s="17"/>
      <c r="I32" s="17"/>
      <c r="J32" s="16"/>
      <c r="K32" s="1"/>
      <c r="L32" s="16"/>
      <c r="M32" s="16"/>
      <c r="N32" s="16"/>
      <c r="O32" s="16"/>
    </row>
    <row r="33" spans="1:15" ht="12.75">
      <c r="A33" s="23"/>
      <c r="B33" s="22"/>
      <c r="C33" s="22"/>
      <c r="D33" s="22"/>
      <c r="E33" s="22"/>
      <c r="F33" s="23"/>
      <c r="G33" s="16"/>
      <c r="H33" s="17"/>
      <c r="I33" s="17"/>
      <c r="J33" s="16"/>
      <c r="K33" s="1"/>
      <c r="L33" s="16"/>
      <c r="M33" s="16"/>
      <c r="N33" s="16"/>
      <c r="O33" s="16"/>
    </row>
    <row r="34" spans="1:15" ht="12.75">
      <c r="A34" s="23"/>
      <c r="B34" s="28"/>
      <c r="C34" s="28"/>
      <c r="D34" s="28"/>
      <c r="E34" s="28"/>
      <c r="F34" s="23"/>
      <c r="G34" s="16"/>
      <c r="H34" s="17"/>
      <c r="I34" s="17"/>
      <c r="J34" s="16"/>
      <c r="K34" s="1"/>
      <c r="L34" s="16"/>
      <c r="M34" s="16"/>
      <c r="N34" s="16"/>
      <c r="O34" s="16"/>
    </row>
    <row r="35" spans="1:15" ht="12.75">
      <c r="A35" s="22"/>
      <c r="B35" s="22"/>
      <c r="C35" s="22"/>
      <c r="D35" s="22"/>
      <c r="E35" s="22"/>
      <c r="F35" s="22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22"/>
      <c r="B36" s="22"/>
      <c r="C36" s="22"/>
      <c r="D36" s="22"/>
      <c r="E36" s="22"/>
      <c r="F36" s="22"/>
      <c r="G36" s="1"/>
      <c r="H36" s="1"/>
      <c r="I36" s="1"/>
      <c r="J36" s="1"/>
      <c r="K36" s="1"/>
      <c r="L36" s="1"/>
      <c r="M36" s="1"/>
      <c r="N36" s="1"/>
      <c r="O36" s="1"/>
    </row>
    <row r="37" spans="1:6" ht="12.75">
      <c r="A37" s="21"/>
      <c r="B37" s="21"/>
      <c r="C37" s="21"/>
      <c r="D37" s="21"/>
      <c r="E37" s="21"/>
      <c r="F37" s="2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aris</cp:lastModifiedBy>
  <cp:lastPrinted>2005-07-13T07:27:23Z</cp:lastPrinted>
  <dcterms:created xsi:type="dcterms:W3CDTF">2001-04-23T03:57:05Z</dcterms:created>
  <dcterms:modified xsi:type="dcterms:W3CDTF">2005-07-13T07:28:02Z</dcterms:modified>
  <cp:category/>
  <cp:version/>
  <cp:contentType/>
  <cp:contentStatus/>
</cp:coreProperties>
</file>