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832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<sst xmlns="http://schemas.openxmlformats.org/spreadsheetml/2006/main" count="39" uniqueCount="25">
  <si>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( тыс.руб.)</t>
  </si>
  <si>
    <t>всего доходов</t>
  </si>
  <si>
    <t>в том числе</t>
  </si>
  <si>
    <t>всего расходов</t>
  </si>
  <si>
    <t>налоговые и неналоговые доходы</t>
  </si>
  <si>
    <t>безвозмездные перечисления</t>
  </si>
  <si>
    <t>назначено     на год</t>
  </si>
  <si>
    <t>исполнено</t>
  </si>
  <si>
    <t>%</t>
  </si>
  <si>
    <t>испол-нено</t>
  </si>
  <si>
    <t xml:space="preserve">Большетаябинское </t>
  </si>
  <si>
    <t xml:space="preserve">Большеяльчикское 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</si>
  <si>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</si>
  <si>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</si>
  <si>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</si>
  <si>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</si>
  <si>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</si>
  <si>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</si>
  <si>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</si>
  <si>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Всего по поселениям</t>
  </si>
  <si>
    <t>Бюджет района:</t>
  </si>
  <si>
    <t>Консолидированный бюджет</t>
  </si>
  <si>
    <t>доходы от предпринимательской деят-ти</t>
  </si>
  <si>
    <t>в том числе дотации на выравнивание уровня бюджетной обеспеченности</t>
  </si>
  <si>
    <t>Сведения об исполнении консолидированного бюджета Яльчикского района по состоянию на 01.03.08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</si>
</sst>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17">
    <font>
      <sz val="10"/>
      <name val="Arial Cyr"/>
      <family val="0"/>
    </font>
    <font>
      <sz val="8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b/>
      <sz val="8"/>
      <color indexed="57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8"/>
      <name val="Arial Cyr"/>
      <family val="2"/>
    </font>
    <font>
      <b/>
      <sz val="9"/>
      <name val="Arial Cyr"/>
      <family val="2"/>
    </font>
    <font>
      <sz val="6"/>
      <name val="Arial Cyr"/>
      <family val="2"/>
    </font>
    <font>
      <b/>
      <sz val="6"/>
      <name val="Arial Cyr"/>
      <family val="2"/>
    </font>
    <font>
      <b/>
      <sz val="9"/>
      <color indexed="10"/>
      <name val="Arial Cyr"/>
      <family val="0"/>
    </font>
    <font>
      <sz val="9"/>
      <name val="Arial Cyr"/>
      <family val="2"/>
    </font>
    <font>
      <b/>
      <sz val="9"/>
      <color indexed="57"/>
      <name val="Arial Cyr"/>
      <family val="0"/>
    </font>
    <font>
      <b/>
      <sz val="8"/>
      <color indexed="8"/>
      <name val="Arial Cyr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164" fontId="15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164" fontId="7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 wrapText="1"/>
    </xf>
    <xf numFmtId="164" fontId="7" fillId="0" borderId="1" xfId="0" applyNumberFormat="1" applyFont="1" applyFill="1" applyBorder="1" applyAlignment="1">
      <alignment wrapText="1"/>
    </xf>
    <xf numFmtId="164" fontId="9" fillId="0" borderId="1" xfId="0" applyNumberFormat="1" applyFont="1" applyFill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0" fillId="0" borderId="1" xfId="0" applyNumberFormat="1" applyFont="1" applyFill="1" applyBorder="1" applyAlignment="1">
      <alignment wrapText="1"/>
    </xf>
    <xf numFmtId="164" fontId="13" fillId="0" borderId="1" xfId="0" applyNumberFormat="1" applyFont="1" applyFill="1" applyBorder="1" applyAlignment="1">
      <alignment wrapText="1"/>
    </xf>
    <xf numFmtId="164" fontId="14" fillId="0" borderId="1" xfId="0" applyNumberFormat="1" applyFont="1" applyBorder="1" applyAlignment="1">
      <alignment wrapText="1"/>
    </xf>
    <xf numFmtId="164" fontId="7" fillId="0" borderId="1" xfId="0" applyNumberFormat="1" applyFont="1" applyFill="1" applyBorder="1" applyAlignment="1">
      <alignment wrapText="1"/>
    </xf>
    <xf numFmtId="164" fontId="9" fillId="0" borderId="1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164" fontId="13" fillId="0" borderId="1" xfId="0" applyNumberFormat="1" applyFont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wrapText="1"/>
    </xf>
    <xf numFmtId="0" fontId="9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10" fillId="0" borderId="5" xfId="0" applyFont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tabSelected="1" workbookViewId="0" topLeftCell="C1">
      <selection activeCell="S34" sqref="S34"/>
    </sheetView>
  </sheetViews>
  <sheetFormatPr defaultColWidth="9.00390625" defaultRowHeight="12.75"/>
  <cols>
    <col min="3" max="3" width="2.00390625" style="0" customWidth="1"/>
    <col min="6" max="6" width="5.75390625" style="0" customWidth="1"/>
    <col min="9" max="9" width="5.75390625" style="0" customWidth="1"/>
    <col min="12" max="12" width="6.00390625" style="0" customWidth="1"/>
    <col min="15" max="15" width="5.75390625" style="0" customWidth="1"/>
    <col min="18" max="18" width="5.25390625" style="0" customWidth="1"/>
    <col min="21" max="21" width="5.75390625" style="0" customWidth="1"/>
  </cols>
  <sheetData>
    <row r="1" spans="4:18" ht="12.75">
      <c r="D1" s="4"/>
      <c r="E1" s="3"/>
      <c r="F1" s="4"/>
      <c r="G1" s="4"/>
      <c r="H1" s="5"/>
      <c r="I1" s="4"/>
      <c r="J1" s="4"/>
      <c r="K1" s="3"/>
      <c r="L1" s="4"/>
      <c r="M1" s="4"/>
      <c r="N1" s="3"/>
      <c r="O1" s="4"/>
      <c r="P1" s="4"/>
      <c r="Q1" s="4"/>
      <c r="R1" s="4"/>
    </row>
    <row r="2" spans="4:18" ht="12.75">
      <c r="D2" s="4"/>
      <c r="E2" s="3"/>
      <c r="F2" s="4"/>
      <c r="G2" s="4"/>
      <c r="H2" s="5"/>
      <c r="I2" s="4"/>
      <c r="J2" s="4"/>
      <c r="K2" s="3"/>
      <c r="L2" s="4"/>
      <c r="M2" s="4"/>
      <c r="N2" s="3"/>
      <c r="O2" s="4"/>
      <c r="P2" s="4"/>
      <c r="Q2" s="4"/>
      <c r="R2" s="4"/>
    </row>
    <row r="3" spans="1:21" ht="12.75">
      <c r="A3" s="2"/>
      <c r="B3" s="56" t="s">
        <v>24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</row>
    <row r="4" spans="1:21" ht="12.75">
      <c r="A4" s="2"/>
      <c r="B4" s="2"/>
      <c r="C4" s="2"/>
      <c r="D4" s="6"/>
      <c r="E4" s="7"/>
      <c r="F4" s="6"/>
      <c r="G4" s="6"/>
      <c r="H4" s="8"/>
      <c r="I4" s="6"/>
      <c r="J4" s="6"/>
      <c r="K4" s="7"/>
      <c r="L4" s="6"/>
      <c r="M4" s="6"/>
      <c r="N4" s="7"/>
      <c r="O4" s="6"/>
      <c r="P4" s="6"/>
      <c r="Q4" s="6"/>
      <c r="R4" s="6"/>
      <c r="S4" s="2"/>
      <c r="T4" s="2"/>
      <c r="U4" s="2"/>
    </row>
    <row r="5" spans="1:21" ht="12.75">
      <c r="A5" s="2"/>
      <c r="B5" s="2"/>
      <c r="C5" s="2"/>
      <c r="D5" s="6"/>
      <c r="E5" s="7"/>
      <c r="F5" s="6"/>
      <c r="G5" s="6"/>
      <c r="H5" s="8"/>
      <c r="I5" s="6"/>
      <c r="J5" s="6"/>
      <c r="K5" s="7"/>
      <c r="L5" s="6"/>
      <c r="M5" s="6"/>
      <c r="N5" s="9"/>
      <c r="O5" s="6"/>
      <c r="P5" s="6"/>
      <c r="Q5" s="6"/>
      <c r="R5" s="6"/>
      <c r="S5" s="2"/>
      <c r="T5" s="41" t="s">
        <v>0</v>
      </c>
      <c r="U5" s="42"/>
    </row>
    <row r="6" spans="1:21" ht="22.5" customHeight="1">
      <c r="A6" s="43"/>
      <c r="B6" s="43"/>
      <c r="C6" s="43"/>
      <c r="D6" s="45" t="s">
        <v>1</v>
      </c>
      <c r="E6" s="45"/>
      <c r="F6" s="45"/>
      <c r="G6" s="39" t="s">
        <v>2</v>
      </c>
      <c r="H6" s="40"/>
      <c r="I6" s="40"/>
      <c r="J6" s="40"/>
      <c r="K6" s="40"/>
      <c r="L6" s="40"/>
      <c r="M6" s="40"/>
      <c r="N6" s="40"/>
      <c r="O6" s="40"/>
      <c r="P6" s="39"/>
      <c r="Q6" s="40"/>
      <c r="R6" s="36"/>
      <c r="S6" s="45" t="s">
        <v>3</v>
      </c>
      <c r="T6" s="46"/>
      <c r="U6" s="46"/>
    </row>
    <row r="7" spans="1:21" ht="12.75">
      <c r="A7" s="43"/>
      <c r="B7" s="43"/>
      <c r="C7" s="43"/>
      <c r="D7" s="45"/>
      <c r="E7" s="45"/>
      <c r="F7" s="45"/>
      <c r="G7" s="45" t="s">
        <v>4</v>
      </c>
      <c r="H7" s="45"/>
      <c r="I7" s="45"/>
      <c r="J7" s="45" t="s">
        <v>22</v>
      </c>
      <c r="K7" s="45"/>
      <c r="L7" s="45"/>
      <c r="M7" s="45" t="s">
        <v>5</v>
      </c>
      <c r="N7" s="45"/>
      <c r="O7" s="45"/>
      <c r="P7" s="47" t="s">
        <v>23</v>
      </c>
      <c r="Q7" s="48"/>
      <c r="R7" s="49"/>
      <c r="S7" s="45"/>
      <c r="T7" s="46"/>
      <c r="U7" s="46"/>
    </row>
    <row r="8" spans="1:21" ht="39.75" customHeight="1">
      <c r="A8" s="43"/>
      <c r="B8" s="43"/>
      <c r="C8" s="43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50"/>
      <c r="Q8" s="51"/>
      <c r="R8" s="38"/>
      <c r="S8" s="46"/>
      <c r="T8" s="46"/>
      <c r="U8" s="46"/>
    </row>
    <row r="9" spans="1:21" ht="22.5">
      <c r="A9" s="44"/>
      <c r="B9" s="44"/>
      <c r="C9" s="44"/>
      <c r="D9" s="11" t="s">
        <v>6</v>
      </c>
      <c r="E9" s="11" t="s">
        <v>7</v>
      </c>
      <c r="F9" s="12" t="s">
        <v>8</v>
      </c>
      <c r="G9" s="11" t="s">
        <v>6</v>
      </c>
      <c r="H9" s="13" t="s">
        <v>7</v>
      </c>
      <c r="I9" s="12" t="s">
        <v>8</v>
      </c>
      <c r="J9" s="11" t="s">
        <v>6</v>
      </c>
      <c r="K9" s="13" t="s">
        <v>9</v>
      </c>
      <c r="L9" s="12" t="s">
        <v>8</v>
      </c>
      <c r="M9" s="11" t="s">
        <v>6</v>
      </c>
      <c r="N9" s="13" t="s">
        <v>7</v>
      </c>
      <c r="O9" s="12" t="s">
        <v>8</v>
      </c>
      <c r="P9" s="11" t="s">
        <v>6</v>
      </c>
      <c r="Q9" s="13" t="s">
        <v>7</v>
      </c>
      <c r="R9" s="12" t="s">
        <v>8</v>
      </c>
      <c r="S9" s="10" t="s">
        <v>6</v>
      </c>
      <c r="T9" s="10" t="s">
        <v>7</v>
      </c>
      <c r="U9" s="14" t="s">
        <v>8</v>
      </c>
    </row>
    <row r="10" spans="1:21" ht="12.75">
      <c r="A10" s="52">
        <v>1</v>
      </c>
      <c r="B10" s="52"/>
      <c r="C10" s="52"/>
      <c r="D10" s="15">
        <v>2</v>
      </c>
      <c r="E10" s="15">
        <v>3</v>
      </c>
      <c r="F10" s="16">
        <v>4</v>
      </c>
      <c r="G10" s="15">
        <v>5</v>
      </c>
      <c r="H10" s="15">
        <v>6</v>
      </c>
      <c r="I10" s="16">
        <v>7</v>
      </c>
      <c r="J10" s="15">
        <v>8</v>
      </c>
      <c r="K10" s="15">
        <v>9</v>
      </c>
      <c r="L10" s="16">
        <v>10</v>
      </c>
      <c r="M10" s="15">
        <v>11</v>
      </c>
      <c r="N10" s="15">
        <v>12</v>
      </c>
      <c r="O10" s="16">
        <v>13</v>
      </c>
      <c r="P10" s="16">
        <v>14</v>
      </c>
      <c r="Q10" s="16">
        <v>15</v>
      </c>
      <c r="R10" s="16">
        <v>16</v>
      </c>
      <c r="S10" s="15">
        <v>17</v>
      </c>
      <c r="T10" s="15">
        <v>18</v>
      </c>
      <c r="U10" s="16">
        <v>19</v>
      </c>
    </row>
    <row r="11" spans="1:21" ht="12.75">
      <c r="A11" s="53" t="s">
        <v>10</v>
      </c>
      <c r="B11" s="54"/>
      <c r="C11" s="55"/>
      <c r="D11" s="24">
        <f>G11+J11+M11</f>
        <v>1681.3999999999999</v>
      </c>
      <c r="E11" s="25">
        <f aca="true" t="shared" si="0" ref="E11:E19">H11+K11+N11</f>
        <v>209.9</v>
      </c>
      <c r="F11" s="26">
        <f aca="true" t="shared" si="1" ref="F11:F19">E11/D11*100</f>
        <v>12.48364458189604</v>
      </c>
      <c r="G11" s="24">
        <v>465.3</v>
      </c>
      <c r="H11" s="25">
        <v>19.3</v>
      </c>
      <c r="I11" s="26">
        <f aca="true" t="shared" si="2" ref="I11:I19">H11/G11*100</f>
        <v>4.147861594670106</v>
      </c>
      <c r="J11" s="24">
        <v>13</v>
      </c>
      <c r="K11" s="25">
        <v>0.5</v>
      </c>
      <c r="L11" s="26">
        <f>K11/J11*100</f>
        <v>3.8461538461538463</v>
      </c>
      <c r="M11" s="24">
        <v>1203.1</v>
      </c>
      <c r="N11" s="25">
        <v>190.1</v>
      </c>
      <c r="O11" s="26">
        <f aca="true" t="shared" si="3" ref="O11:O19">N11/M11*100</f>
        <v>15.800847809824619</v>
      </c>
      <c r="P11" s="24">
        <v>1160.9</v>
      </c>
      <c r="Q11" s="24">
        <v>183.8</v>
      </c>
      <c r="R11" s="26">
        <f aca="true" t="shared" si="4" ref="R11:R19">Q11/P11*100</f>
        <v>15.83254371608235</v>
      </c>
      <c r="S11" s="27">
        <v>1689.7</v>
      </c>
      <c r="T11" s="33">
        <v>208.1</v>
      </c>
      <c r="U11" s="32">
        <f>T11/S11*100</f>
        <v>12.315795703379298</v>
      </c>
    </row>
    <row r="12" spans="1:21" ht="12.75">
      <c r="A12" s="53" t="s">
        <v>11</v>
      </c>
      <c r="B12" s="54"/>
      <c r="C12" s="55"/>
      <c r="D12" s="24">
        <f aca="true" t="shared" si="5" ref="D12:D21">G12+J12+M12</f>
        <v>2399.8</v>
      </c>
      <c r="E12" s="25">
        <f t="shared" si="0"/>
        <v>333</v>
      </c>
      <c r="F12" s="26">
        <f t="shared" si="1"/>
        <v>13.876156346362196</v>
      </c>
      <c r="G12" s="24">
        <v>367</v>
      </c>
      <c r="H12" s="25">
        <v>7.4</v>
      </c>
      <c r="I12" s="26">
        <f t="shared" si="2"/>
        <v>2.016348773841962</v>
      </c>
      <c r="J12" s="24">
        <v>45</v>
      </c>
      <c r="K12" s="25">
        <v>7.3</v>
      </c>
      <c r="L12" s="26">
        <f aca="true" t="shared" si="6" ref="L12:L19">K12/J12*100</f>
        <v>16.22222222222222</v>
      </c>
      <c r="M12" s="24">
        <v>1987.8</v>
      </c>
      <c r="N12" s="25">
        <v>318.3</v>
      </c>
      <c r="O12" s="26">
        <f t="shared" si="3"/>
        <v>16.012677331723516</v>
      </c>
      <c r="P12" s="24">
        <v>1900.7</v>
      </c>
      <c r="Q12" s="24">
        <v>305.3</v>
      </c>
      <c r="R12" s="26">
        <f t="shared" si="4"/>
        <v>16.06250328826222</v>
      </c>
      <c r="S12" s="27">
        <v>2415.8</v>
      </c>
      <c r="T12" s="33">
        <v>250.6</v>
      </c>
      <c r="U12" s="32">
        <f aca="true" t="shared" si="7" ref="U12:U22">T12/S12*100</f>
        <v>10.373375279410546</v>
      </c>
    </row>
    <row r="13" spans="1:21" ht="12.75">
      <c r="A13" s="53" t="s">
        <v>12</v>
      </c>
      <c r="B13" s="54"/>
      <c r="C13" s="55"/>
      <c r="D13" s="24">
        <f t="shared" si="5"/>
        <v>3044.7999999999997</v>
      </c>
      <c r="E13" s="25">
        <f t="shared" si="0"/>
        <v>474.6</v>
      </c>
      <c r="F13" s="26">
        <f t="shared" si="1"/>
        <v>15.58723068838676</v>
      </c>
      <c r="G13" s="24">
        <v>732.6</v>
      </c>
      <c r="H13" s="25">
        <v>109.4</v>
      </c>
      <c r="I13" s="26">
        <f t="shared" si="2"/>
        <v>14.933114933114933</v>
      </c>
      <c r="J13" s="24">
        <v>45</v>
      </c>
      <c r="K13" s="25">
        <v>5.9</v>
      </c>
      <c r="L13" s="26">
        <f t="shared" si="6"/>
        <v>13.111111111111112</v>
      </c>
      <c r="M13" s="24">
        <v>2267.2</v>
      </c>
      <c r="N13" s="25">
        <v>359.3</v>
      </c>
      <c r="O13" s="26">
        <f t="shared" si="3"/>
        <v>15.847741707833451</v>
      </c>
      <c r="P13" s="24">
        <v>2180.1</v>
      </c>
      <c r="Q13" s="24">
        <v>346.3</v>
      </c>
      <c r="R13" s="26">
        <f t="shared" si="4"/>
        <v>15.884592449887622</v>
      </c>
      <c r="S13" s="27">
        <v>3056.8</v>
      </c>
      <c r="T13" s="33">
        <v>355.4</v>
      </c>
      <c r="U13" s="32">
        <f t="shared" si="7"/>
        <v>11.626537555613712</v>
      </c>
    </row>
    <row r="14" spans="1:21" ht="12.75">
      <c r="A14" s="53" t="s">
        <v>13</v>
      </c>
      <c r="B14" s="54"/>
      <c r="C14" s="55"/>
      <c r="D14" s="24">
        <f t="shared" si="5"/>
        <v>3416.8999999999996</v>
      </c>
      <c r="E14" s="25">
        <f t="shared" si="0"/>
        <v>521.5</v>
      </c>
      <c r="F14" s="26">
        <f t="shared" si="1"/>
        <v>15.262372325792386</v>
      </c>
      <c r="G14" s="24">
        <v>887.7</v>
      </c>
      <c r="H14" s="25">
        <v>121.1</v>
      </c>
      <c r="I14" s="26">
        <f t="shared" si="2"/>
        <v>13.64199616987721</v>
      </c>
      <c r="J14" s="24">
        <v>35</v>
      </c>
      <c r="K14" s="25">
        <v>0</v>
      </c>
      <c r="L14" s="26">
        <f t="shared" si="6"/>
        <v>0</v>
      </c>
      <c r="M14" s="24">
        <v>2494.2</v>
      </c>
      <c r="N14" s="25">
        <v>400.4</v>
      </c>
      <c r="O14" s="26">
        <f t="shared" si="3"/>
        <v>16.05324352497795</v>
      </c>
      <c r="P14" s="24">
        <v>2407.1</v>
      </c>
      <c r="Q14" s="24">
        <v>387.4</v>
      </c>
      <c r="R14" s="26">
        <f t="shared" si="4"/>
        <v>16.09405508703419</v>
      </c>
      <c r="S14" s="27">
        <v>3416.9</v>
      </c>
      <c r="T14" s="33">
        <v>411.2</v>
      </c>
      <c r="U14" s="32">
        <f t="shared" si="7"/>
        <v>12.03430009657877</v>
      </c>
    </row>
    <row r="15" spans="1:21" ht="12.75">
      <c r="A15" s="53" t="s">
        <v>14</v>
      </c>
      <c r="B15" s="54"/>
      <c r="C15" s="55"/>
      <c r="D15" s="24">
        <f t="shared" si="5"/>
        <v>2045.5</v>
      </c>
      <c r="E15" s="25">
        <f t="shared" si="0"/>
        <v>279.7</v>
      </c>
      <c r="F15" s="26">
        <f t="shared" si="1"/>
        <v>13.673918357369836</v>
      </c>
      <c r="G15" s="24">
        <v>396.5</v>
      </c>
      <c r="H15" s="25">
        <v>20.3</v>
      </c>
      <c r="I15" s="26">
        <f t="shared" si="2"/>
        <v>5.1197982345523325</v>
      </c>
      <c r="J15" s="24">
        <v>26</v>
      </c>
      <c r="K15" s="25">
        <v>0</v>
      </c>
      <c r="L15" s="26">
        <f t="shared" si="6"/>
        <v>0</v>
      </c>
      <c r="M15" s="24">
        <v>1623</v>
      </c>
      <c r="N15" s="25">
        <v>259.4</v>
      </c>
      <c r="O15" s="26">
        <f t="shared" si="3"/>
        <v>15.982747997535427</v>
      </c>
      <c r="P15" s="24">
        <v>1580.8</v>
      </c>
      <c r="Q15" s="24">
        <v>253.1</v>
      </c>
      <c r="R15" s="26">
        <f t="shared" si="4"/>
        <v>16.010880566801617</v>
      </c>
      <c r="S15" s="27">
        <v>2064.3</v>
      </c>
      <c r="T15" s="33">
        <v>148.7</v>
      </c>
      <c r="U15" s="32">
        <f t="shared" si="7"/>
        <v>7.20341035702175</v>
      </c>
    </row>
    <row r="16" spans="1:21" ht="12.75">
      <c r="A16" s="53" t="s">
        <v>15</v>
      </c>
      <c r="B16" s="54"/>
      <c r="C16" s="55"/>
      <c r="D16" s="24">
        <f t="shared" si="5"/>
        <v>2821.2999999999997</v>
      </c>
      <c r="E16" s="25">
        <f t="shared" si="0"/>
        <v>416.3</v>
      </c>
      <c r="F16" s="26">
        <f t="shared" si="1"/>
        <v>14.755609116364798</v>
      </c>
      <c r="G16" s="24">
        <v>607.6</v>
      </c>
      <c r="H16" s="25">
        <v>69</v>
      </c>
      <c r="I16" s="26">
        <f t="shared" si="2"/>
        <v>11.356155365371954</v>
      </c>
      <c r="J16" s="24">
        <v>43</v>
      </c>
      <c r="K16" s="25">
        <v>0.7</v>
      </c>
      <c r="L16" s="26">
        <f t="shared" si="6"/>
        <v>1.627906976744186</v>
      </c>
      <c r="M16" s="24">
        <v>2170.7</v>
      </c>
      <c r="N16" s="25">
        <v>346.6</v>
      </c>
      <c r="O16" s="26">
        <f t="shared" si="3"/>
        <v>15.967199520891882</v>
      </c>
      <c r="P16" s="24">
        <v>2083.6</v>
      </c>
      <c r="Q16" s="24">
        <v>333.6</v>
      </c>
      <c r="R16" s="26">
        <f t="shared" si="4"/>
        <v>16.01075062392014</v>
      </c>
      <c r="S16" s="27">
        <v>2821.3</v>
      </c>
      <c r="T16" s="33">
        <v>243.5</v>
      </c>
      <c r="U16" s="32">
        <f t="shared" si="7"/>
        <v>8.630773047885725</v>
      </c>
    </row>
    <row r="17" spans="1:21" ht="12.75">
      <c r="A17" s="53" t="s">
        <v>16</v>
      </c>
      <c r="B17" s="54"/>
      <c r="C17" s="55"/>
      <c r="D17" s="24">
        <f t="shared" si="5"/>
        <v>1645.8</v>
      </c>
      <c r="E17" s="25">
        <f t="shared" si="0"/>
        <v>220.2</v>
      </c>
      <c r="F17" s="26">
        <f t="shared" si="1"/>
        <v>13.379511483776888</v>
      </c>
      <c r="G17" s="24">
        <v>459.7</v>
      </c>
      <c r="H17" s="25">
        <v>35.6</v>
      </c>
      <c r="I17" s="26">
        <f t="shared" si="2"/>
        <v>7.74418098760061</v>
      </c>
      <c r="J17" s="24">
        <v>21</v>
      </c>
      <c r="K17" s="25">
        <v>0</v>
      </c>
      <c r="L17" s="26">
        <f t="shared" si="6"/>
        <v>0</v>
      </c>
      <c r="M17" s="24">
        <v>1165.1</v>
      </c>
      <c r="N17" s="25">
        <v>184.6</v>
      </c>
      <c r="O17" s="26">
        <f t="shared" si="3"/>
        <v>15.844133550768175</v>
      </c>
      <c r="P17" s="24">
        <v>1122.9</v>
      </c>
      <c r="Q17" s="24">
        <v>178.3</v>
      </c>
      <c r="R17" s="26">
        <f t="shared" si="4"/>
        <v>15.878528809332975</v>
      </c>
      <c r="S17" s="27">
        <v>1649</v>
      </c>
      <c r="T17" s="33">
        <v>221.1</v>
      </c>
      <c r="U17" s="32">
        <f t="shared" si="7"/>
        <v>13.40812613705276</v>
      </c>
    </row>
    <row r="18" spans="1:21" ht="12.75">
      <c r="A18" s="53" t="s">
        <v>17</v>
      </c>
      <c r="B18" s="54"/>
      <c r="C18" s="55"/>
      <c r="D18" s="24">
        <f t="shared" si="5"/>
        <v>16650.6</v>
      </c>
      <c r="E18" s="25">
        <f t="shared" si="0"/>
        <v>767.7</v>
      </c>
      <c r="F18" s="26">
        <f t="shared" si="1"/>
        <v>4.610644661453642</v>
      </c>
      <c r="G18" s="24">
        <v>3942.1</v>
      </c>
      <c r="H18" s="25">
        <v>451.1</v>
      </c>
      <c r="I18" s="26">
        <f t="shared" si="2"/>
        <v>11.443139443443851</v>
      </c>
      <c r="J18" s="24">
        <v>38</v>
      </c>
      <c r="K18" s="25">
        <v>5.9</v>
      </c>
      <c r="L18" s="26">
        <f t="shared" si="6"/>
        <v>15.526315789473685</v>
      </c>
      <c r="M18" s="24">
        <v>12670.5</v>
      </c>
      <c r="N18" s="25">
        <v>310.7</v>
      </c>
      <c r="O18" s="26">
        <f t="shared" si="3"/>
        <v>2.4521526380174423</v>
      </c>
      <c r="P18" s="24">
        <v>1691.6</v>
      </c>
      <c r="Q18" s="24">
        <v>310.7</v>
      </c>
      <c r="R18" s="26">
        <f t="shared" si="4"/>
        <v>18.367226294632303</v>
      </c>
      <c r="S18" s="27">
        <v>16650.6</v>
      </c>
      <c r="T18" s="33">
        <v>831.4</v>
      </c>
      <c r="U18" s="32">
        <f t="shared" si="7"/>
        <v>4.993213457773294</v>
      </c>
    </row>
    <row r="19" spans="1:21" ht="12.75">
      <c r="A19" s="53" t="s">
        <v>18</v>
      </c>
      <c r="B19" s="54"/>
      <c r="C19" s="55"/>
      <c r="D19" s="24">
        <f>G19+J19+M19</f>
        <v>4419.8</v>
      </c>
      <c r="E19" s="25">
        <f t="shared" si="0"/>
        <v>699.7</v>
      </c>
      <c r="F19" s="26">
        <f t="shared" si="1"/>
        <v>15.831033078419837</v>
      </c>
      <c r="G19" s="24">
        <v>1038.9</v>
      </c>
      <c r="H19" s="25">
        <v>159.2</v>
      </c>
      <c r="I19" s="26">
        <f t="shared" si="2"/>
        <v>15.323900279141398</v>
      </c>
      <c r="J19" s="24">
        <v>35</v>
      </c>
      <c r="K19" s="25">
        <v>0</v>
      </c>
      <c r="L19" s="26">
        <f t="shared" si="6"/>
        <v>0</v>
      </c>
      <c r="M19" s="24">
        <v>3345.9</v>
      </c>
      <c r="N19" s="25">
        <v>540.5</v>
      </c>
      <c r="O19" s="26">
        <f t="shared" si="3"/>
        <v>16.15409904659434</v>
      </c>
      <c r="P19" s="24">
        <v>3258.8</v>
      </c>
      <c r="Q19" s="24">
        <v>527.5</v>
      </c>
      <c r="R19" s="26">
        <f t="shared" si="4"/>
        <v>16.186939977905975</v>
      </c>
      <c r="S19" s="27">
        <v>4419.8</v>
      </c>
      <c r="T19" s="33">
        <v>388.1</v>
      </c>
      <c r="U19" s="32">
        <f t="shared" si="7"/>
        <v>8.78094031404136</v>
      </c>
    </row>
    <row r="20" spans="1:21" ht="12.75">
      <c r="A20" s="60" t="s">
        <v>19</v>
      </c>
      <c r="B20" s="61"/>
      <c r="C20" s="62"/>
      <c r="D20" s="26">
        <f>G20+J20+M20</f>
        <v>38125.9</v>
      </c>
      <c r="E20" s="31">
        <f>H20+K20+N20</f>
        <v>3922.5999999999995</v>
      </c>
      <c r="F20" s="26">
        <f>E20/D20*100</f>
        <v>10.288544008141445</v>
      </c>
      <c r="G20" s="26">
        <f>SUM(G11:G19)</f>
        <v>8897.4</v>
      </c>
      <c r="H20" s="31">
        <f>SUM(H11:H19)</f>
        <v>992.4000000000001</v>
      </c>
      <c r="I20" s="26">
        <f>H20/G20*100</f>
        <v>11.153820217142089</v>
      </c>
      <c r="J20" s="26">
        <f>SUM(J11:J19)</f>
        <v>301</v>
      </c>
      <c r="K20" s="31">
        <f>K11+K12+K13+K14+K15+K16+K17+K18+K19</f>
        <v>20.299999999999997</v>
      </c>
      <c r="L20" s="26">
        <f>K20/J20*100</f>
        <v>6.7441860465116275</v>
      </c>
      <c r="M20" s="26">
        <f>SUM(M11:M19)</f>
        <v>28927.5</v>
      </c>
      <c r="N20" s="31">
        <f>N11+N12+N13+N14+N15+N16+N17+N18+N19</f>
        <v>2909.8999999999996</v>
      </c>
      <c r="O20" s="26">
        <f>N20/M20*100</f>
        <v>10.059286146400483</v>
      </c>
      <c r="P20" s="26">
        <f>SUM(P11:P19)</f>
        <v>17386.5</v>
      </c>
      <c r="Q20" s="37">
        <f>Q11+Q12+Q13+Q14+Q15+Q16+Q17+Q18+Q19</f>
        <v>2826</v>
      </c>
      <c r="R20" s="26">
        <f>Q20/P20*100</f>
        <v>16.253990164783023</v>
      </c>
      <c r="S20" s="32">
        <f>S11+S12+S13+S14+S15+S16+S17+S18+S19</f>
        <v>38184.2</v>
      </c>
      <c r="T20" s="34">
        <f>T11+T12+T13+T14+T15+T16+T17+T18+T19</f>
        <v>3058.1</v>
      </c>
      <c r="U20" s="32">
        <f t="shared" si="7"/>
        <v>8.008809926618863</v>
      </c>
    </row>
    <row r="21" spans="1:22" ht="12.75">
      <c r="A21" s="53" t="s">
        <v>20</v>
      </c>
      <c r="B21" s="54"/>
      <c r="C21" s="55"/>
      <c r="D21" s="24">
        <f t="shared" si="5"/>
        <v>247653.4</v>
      </c>
      <c r="E21" s="25">
        <f>H21+K21+N21</f>
        <v>28414.7</v>
      </c>
      <c r="F21" s="26">
        <f>E21/D21*100</f>
        <v>11.473575569727693</v>
      </c>
      <c r="G21" s="24">
        <v>26896</v>
      </c>
      <c r="H21" s="25">
        <v>4692.6</v>
      </c>
      <c r="I21" s="26">
        <f>H21/G21*100</f>
        <v>17.447204045211183</v>
      </c>
      <c r="J21" s="24">
        <v>8478</v>
      </c>
      <c r="K21" s="25">
        <v>1071.1</v>
      </c>
      <c r="L21" s="26">
        <f>K21/J21*100</f>
        <v>12.63387591413069</v>
      </c>
      <c r="M21" s="24">
        <v>212279.4</v>
      </c>
      <c r="N21" s="25">
        <v>22651</v>
      </c>
      <c r="O21" s="26">
        <f>N21/M21*100</f>
        <v>10.670371218309455</v>
      </c>
      <c r="P21" s="24">
        <v>58776.1</v>
      </c>
      <c r="Q21" s="24">
        <v>8661.6</v>
      </c>
      <c r="R21" s="26">
        <f>Q21/P21*100</f>
        <v>14.736602122291204</v>
      </c>
      <c r="S21" s="27">
        <v>249962.4</v>
      </c>
      <c r="T21" s="33">
        <v>21337.9</v>
      </c>
      <c r="U21" s="32">
        <f t="shared" si="7"/>
        <v>8.536443881159727</v>
      </c>
      <c r="V21" s="1"/>
    </row>
    <row r="22" spans="1:21" ht="26.25" customHeight="1">
      <c r="A22" s="57" t="s">
        <v>21</v>
      </c>
      <c r="B22" s="58"/>
      <c r="C22" s="59"/>
      <c r="D22" s="28">
        <f>D20+D21-M20</f>
        <v>256851.8</v>
      </c>
      <c r="E22" s="29">
        <f>E21+E20-N20</f>
        <v>29427.4</v>
      </c>
      <c r="F22" s="28">
        <f>E22/D22*100</f>
        <v>11.456956891094398</v>
      </c>
      <c r="G22" s="28">
        <f>G20+G21</f>
        <v>35793.4</v>
      </c>
      <c r="H22" s="29">
        <f>H20+H21</f>
        <v>5685</v>
      </c>
      <c r="I22" s="28">
        <f>H22/G22*100</f>
        <v>15.88281638514363</v>
      </c>
      <c r="J22" s="28">
        <f>J20+J21</f>
        <v>8779</v>
      </c>
      <c r="K22" s="29">
        <f>K20+K21</f>
        <v>1091.3999999999999</v>
      </c>
      <c r="L22" s="28">
        <f>K22/J22*100</f>
        <v>12.43193985647568</v>
      </c>
      <c r="M22" s="28">
        <f>M21</f>
        <v>212279.4</v>
      </c>
      <c r="N22" s="29">
        <f>N21</f>
        <v>22651</v>
      </c>
      <c r="O22" s="26">
        <f>N22/M22*100</f>
        <v>10.670371218309455</v>
      </c>
      <c r="P22" s="28">
        <f>P21</f>
        <v>58776.1</v>
      </c>
      <c r="Q22" s="29">
        <f>Q21</f>
        <v>8661.6</v>
      </c>
      <c r="R22" s="26">
        <f>Q22/P22*100</f>
        <v>14.736602122291204</v>
      </c>
      <c r="S22" s="30">
        <f>S20+S21-M20</f>
        <v>259219.09999999998</v>
      </c>
      <c r="T22" s="35">
        <f>T21+T20-N20</f>
        <v>21486.1</v>
      </c>
      <c r="U22" s="32">
        <f t="shared" si="7"/>
        <v>8.28877964625292</v>
      </c>
    </row>
    <row r="23" spans="1:21" ht="12.75">
      <c r="A23" s="2"/>
      <c r="B23" s="2"/>
      <c r="C23" s="2"/>
      <c r="D23" s="17"/>
      <c r="E23" s="18"/>
      <c r="F23" s="17"/>
      <c r="G23" s="19"/>
      <c r="H23" s="8"/>
      <c r="I23" s="6"/>
      <c r="J23" s="6"/>
      <c r="K23" s="7"/>
      <c r="L23" s="6"/>
      <c r="M23" s="6"/>
      <c r="N23" s="7"/>
      <c r="O23" s="6"/>
      <c r="P23" s="6"/>
      <c r="Q23" s="6"/>
      <c r="R23" s="6"/>
      <c r="S23" s="2"/>
      <c r="T23" s="2"/>
      <c r="U23" s="2"/>
    </row>
    <row r="24" spans="1:21" ht="12.75">
      <c r="A24" s="20"/>
      <c r="B24" s="20"/>
      <c r="C24" s="20"/>
      <c r="D24" s="21"/>
      <c r="E24" s="21"/>
      <c r="F24" s="22"/>
      <c r="G24" s="22"/>
      <c r="H24" s="23"/>
      <c r="I24" s="22"/>
      <c r="J24" s="22"/>
      <c r="K24" s="21"/>
      <c r="L24" s="22"/>
      <c r="M24" s="22"/>
      <c r="N24" s="21"/>
      <c r="O24" s="22"/>
      <c r="P24" s="22"/>
      <c r="Q24" s="22"/>
      <c r="R24" s="22"/>
      <c r="S24" s="2"/>
      <c r="T24" s="2"/>
      <c r="U24" s="2"/>
    </row>
  </sheetData>
  <mergeCells count="24">
    <mergeCell ref="B3:U3"/>
    <mergeCell ref="A22:C22"/>
    <mergeCell ref="A18:C18"/>
    <mergeCell ref="A19:C19"/>
    <mergeCell ref="A20:C20"/>
    <mergeCell ref="A21:C21"/>
    <mergeCell ref="A14:C14"/>
    <mergeCell ref="A15:C15"/>
    <mergeCell ref="A16:C16"/>
    <mergeCell ref="A17:C17"/>
    <mergeCell ref="A10:C10"/>
    <mergeCell ref="A11:C11"/>
    <mergeCell ref="A12:C12"/>
    <mergeCell ref="A13:C13"/>
    <mergeCell ref="T5:U5"/>
    <mergeCell ref="A6:C9"/>
    <mergeCell ref="D6:F8"/>
    <mergeCell ref="S6:U8"/>
    <mergeCell ref="M7:O8"/>
    <mergeCell ref="J7:L8"/>
    <mergeCell ref="G7:I8"/>
    <mergeCell ref="P7:R8"/>
    <mergeCell ref="G6:O6"/>
    <mergeCell ref="P6:R6"/>
  </mergeCells>
  <printOptions/>
  <pageMargins left="0.5905511811023623" right="0.1968503937007874" top="0.984251968503937" bottom="0.984251968503937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Bud</cp:lastModifiedBy>
  <cp:lastPrinted>2008-02-08T05:28:24Z</cp:lastPrinted>
  <dcterms:created xsi:type="dcterms:W3CDTF">2006-06-07T06:53:09Z</dcterms:created>
  <dcterms:modified xsi:type="dcterms:W3CDTF">2008-04-03T10:23:19Z</dcterms:modified>
  <cp:category/>
  <cp:version/>
  <cp:contentType/>
  <cp:contentStatus/>
</cp:coreProperties>
</file>